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vsalve\OneDrive - Ufficio Speciale Ricostruzione Abruzzo\Desktop\FIle L0\"/>
    </mc:Choice>
  </mc:AlternateContent>
  <xr:revisionPtr revIDLastSave="14" documentId="13_ncr:1_{8D74B0A1-223D-4CD9-B1DA-FD0B1F909383}" xr6:coauthVersionLast="45" xr6:coauthVersionMax="45" xr10:uidLastSave="{666E64FC-EE80-42FE-8509-3B1E7E79A882}"/>
  <bookViews>
    <workbookView xWindow="-120" yWindow="-120" windowWidth="29040" windowHeight="15840" tabRatio="598" xr2:uid="{00000000-000D-0000-FFFF-FFFF00000000}"/>
  </bookViews>
  <sheets>
    <sheet name="ISTRUZIONI" sheetId="6" r:id="rId1"/>
    <sheet name="All.3 DANNO LG MIBACT" sheetId="3" r:id="rId2"/>
    <sheet name="All.1.DANNO o.c.s.19" sheetId="8" r:id="rId3"/>
    <sheet name="All4.VULNERABILITA LG MIBACT" sheetId="4" r:id="rId4"/>
    <sheet name="All.2 VULNERABILITA' o.c.19" sheetId="7" r:id="rId5"/>
    <sheet name="LIVELLO OPERATIVO" sheetId="5" r:id="rId6"/>
  </sheets>
  <definedNames>
    <definedName name="_xlnm._FilterDatabase" localSheetId="1" hidden="1">'All.3 DANNO LG MIBACT'!$I$7:$L$7</definedName>
    <definedName name="_xlnm._FilterDatabase" localSheetId="3" hidden="1">'All4.VULNERABILITA LG MIBACT'!#REF!</definedName>
    <definedName name="_xlnm._FilterDatabase" localSheetId="0" hidden="1">ISTRUZIONI!$I$7:$L$7</definedName>
    <definedName name="_xlnm.Print_Area" localSheetId="2">'All.1.DANNO o.c.s.19'!$A$6:$G$97</definedName>
    <definedName name="_xlnm.Print_Area" localSheetId="4">'All.2 VULNERABILITA'' o.c.19'!$A$6:$D$33</definedName>
    <definedName name="_xlnm.Print_Area" localSheetId="1">'All.3 DANNO LG MIBACT'!$A$6:$G$94</definedName>
    <definedName name="_xlnm.Print_Area" localSheetId="3">'All4.VULNERABILITA LG MIBACT'!$A$6:$G$204,'All4.VULNERABILITA LG MIBACT'!$I$6:$O$35</definedName>
    <definedName name="_xlnm.Print_Area" localSheetId="0">ISTRUZIONI!$A$1:$G$92</definedName>
    <definedName name="_xlnm.Print_Area" localSheetId="5">'LIVELLO OPERATIVO'!$A$7:$F$36</definedName>
    <definedName name="Z_D29CAF7B_5E15_4E03_81D5_CD83C0B5263B_.wvu.FilterData" localSheetId="1" hidden="1">'All.3 DANNO LG MIBACT'!$I$7:$L$7</definedName>
    <definedName name="Z_D29CAF7B_5E15_4E03_81D5_CD83C0B5263B_.wvu.FilterData" localSheetId="0" hidden="1">ISTRUZIONI!$I$7:$L$7</definedName>
  </definedNames>
  <calcPr calcId="191029"/>
  <customWorkbookViews>
    <customWorkbookView name="Rilievo del danno" guid="{D29CAF7B-5E15-4E03-81D5-CD83C0B5263B}" maximized="1" xWindow="-8" yWindow="-8" windowWidth="1936" windowHeight="1056" activeSheetId="3"/>
  </customWorkbookViews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4" i="5" l="1"/>
  <c r="C96" i="8" l="1"/>
  <c r="D30" i="7" l="1"/>
  <c r="C30" i="7"/>
  <c r="C31" i="7" l="1"/>
  <c r="C33" i="7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8" i="4"/>
  <c r="O9" i="4" l="1"/>
  <c r="K35" i="4" l="1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N35" i="4" l="1"/>
  <c r="N34" i="4"/>
  <c r="N33" i="4"/>
  <c r="N31" i="4"/>
  <c r="N30" i="4"/>
  <c r="N29" i="4"/>
  <c r="N28" i="4"/>
  <c r="N27" i="4"/>
  <c r="N32" i="4"/>
  <c r="L26" i="4"/>
  <c r="M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L8" i="4"/>
  <c r="M8" i="4"/>
  <c r="N8" i="4" l="1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K22" i="3"/>
  <c r="K35" i="3"/>
  <c r="L35" i="3" s="1"/>
  <c r="K34" i="3"/>
  <c r="L34" i="3" s="1"/>
  <c r="K33" i="3"/>
  <c r="L33" i="3" s="1"/>
  <c r="K32" i="3"/>
  <c r="L32" i="3" s="1"/>
  <c r="K31" i="3"/>
  <c r="L31" i="3" s="1"/>
  <c r="K30" i="3"/>
  <c r="L30" i="3" s="1"/>
  <c r="K29" i="3"/>
  <c r="L29" i="3" s="1"/>
  <c r="K28" i="3"/>
  <c r="L28" i="3" s="1"/>
  <c r="K27" i="3"/>
  <c r="L27" i="3" s="1"/>
  <c r="K26" i="3"/>
  <c r="L26" i="3" s="1"/>
  <c r="K25" i="3"/>
  <c r="L25" i="3" s="1"/>
  <c r="K24" i="3"/>
  <c r="L24" i="3" s="1"/>
  <c r="K23" i="3"/>
  <c r="L23" i="3" s="1"/>
  <c r="K21" i="3"/>
  <c r="L21" i="3" s="1"/>
  <c r="K20" i="3"/>
  <c r="L20" i="3" s="1"/>
  <c r="K19" i="3"/>
  <c r="L19" i="3" s="1"/>
  <c r="K18" i="3"/>
  <c r="L18" i="3" s="1"/>
  <c r="K17" i="3"/>
  <c r="L17" i="3" s="1"/>
  <c r="K16" i="3"/>
  <c r="L16" i="3" s="1"/>
  <c r="K15" i="3"/>
  <c r="L15" i="3" s="1"/>
  <c r="K14" i="3"/>
  <c r="L14" i="3" s="1"/>
  <c r="K13" i="3"/>
  <c r="L13" i="3" s="1"/>
  <c r="K12" i="3"/>
  <c r="L12" i="3" s="1"/>
  <c r="K11" i="3"/>
  <c r="L11" i="3" s="1"/>
  <c r="K10" i="3"/>
  <c r="L10" i="3" s="1"/>
  <c r="K9" i="3"/>
  <c r="L9" i="3" s="1"/>
  <c r="K8" i="3"/>
  <c r="L8" i="3" s="1"/>
  <c r="F28" i="5" l="1"/>
  <c r="L22" i="3"/>
  <c r="C91" i="3"/>
  <c r="C92" i="3"/>
  <c r="C94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Nunzia Iuliano</author>
  </authors>
  <commentList>
    <comment ref="C31" authorId="0" shapeId="0" xr:uid="{00000000-0006-0000-0200-000001000000}">
      <text>
        <r>
          <rPr>
            <b/>
            <sz val="9"/>
            <color indexed="81"/>
            <rFont val="Tahoma"/>
          </rPr>
          <t>USR:</t>
        </r>
        <r>
          <rPr>
            <sz val="9"/>
            <color indexed="81"/>
            <rFont val="Tahoma"/>
          </rPr>
          <t xml:space="preserve">
In presenza di danno inserire "X"; in assenza di danno lasciare vuoto il campo.</t>
        </r>
      </text>
    </comment>
  </commentList>
</comments>
</file>

<file path=xl/sharedStrings.xml><?xml version="1.0" encoding="utf-8"?>
<sst xmlns="http://schemas.openxmlformats.org/spreadsheetml/2006/main" count="563" uniqueCount="311">
  <si>
    <t>RIBALTAMENTO DELLA FACCIATA</t>
  </si>
  <si>
    <t>danno</t>
  </si>
  <si>
    <r>
      <t>D</t>
    </r>
    <r>
      <rPr>
        <sz val="7"/>
        <color theme="1"/>
        <rFont val="Arial"/>
        <family val="2"/>
      </rPr>
      <t>ISTACCO DELLA FACCIATA DALLE PARETI O EVIDENTI FUORI PIOMBO</t>
    </r>
  </si>
  <si>
    <t>MECCANISMI NELLA SOMMITÀ DELLA FACCIATA</t>
  </si>
  <si>
    <t>MECCANISMI NEL PIANO DELLA FACCIATA</t>
  </si>
  <si>
    <t>PROTIRO – NARTECE</t>
  </si>
  <si>
    <t>RISPOSTA TRASVERSALE DELL’AULA</t>
  </si>
  <si>
    <t>MECCANISMI DI TAGLIO NELLE PARETI LATERALI (RISPOSTA LONGITUDINALE)</t>
  </si>
  <si>
    <t>RISPOSTA LONGITUDINALE DEL COLONNATO NELLE CHIESE A PIÙ NAVATE</t>
  </si>
  <si>
    <t>VOLTE DELLA NAVATA CENTRALE</t>
  </si>
  <si>
    <t>VOLTE DELLE NAVATE LATERALI</t>
  </si>
  <si>
    <t>RIBALTAMENTO DELLE PARETI DI ESTREMITÀ DEL TRANSETTO</t>
  </si>
  <si>
    <t>MECCANISMI DI TAGLIO NELLE PARETI LATERALI DEL TRANSETTO</t>
  </si>
  <si>
    <t>VOLTE DEL TRANSETTO</t>
  </si>
  <si>
    <t>ARCHI TRIONFALI</t>
  </si>
  <si>
    <t>CUPOLA – TAMBURO/TIBURIO</t>
  </si>
  <si>
    <t>LANTERNA</t>
  </si>
  <si>
    <t>RIBALTAMENTO DELL’ABSIDE</t>
  </si>
  <si>
    <t>MECCANISMI DI TAGLIO NEL PRESBITERIO O NELL’ABSIDE</t>
  </si>
  <si>
    <t>VOLTE DEL PRESBITERIO O DELL’ABSIDE</t>
  </si>
  <si>
    <t>MECCANISMI NEGLI ELEMENTI DI COPERTURA – PARETI LATERALI DELL’AULA</t>
  </si>
  <si>
    <t>MECCANISMI NEGLI ELEMENTI DI COPERTURA – TRANSETTO</t>
  </si>
  <si>
    <t>MECCANISMI NEGLI ELEMENTI DI COPERTURA – ABSIDE E PRESBITERIO</t>
  </si>
  <si>
    <t>RIBALTAMENTO DELLE CAPPELLE</t>
  </si>
  <si>
    <t>MECCANISMI DI TAGLIO NELLE PARETI DELLE CAPPELLE</t>
  </si>
  <si>
    <t>VOLTE DELLE CAPPELLE</t>
  </si>
  <si>
    <t>AGGETTI (VELA, GUGLIE, PINNACOLI, STATUE)</t>
  </si>
  <si>
    <t>TORRE CAMPANARIA</t>
  </si>
  <si>
    <t>CELLA CAMPANARIA</t>
  </si>
  <si>
    <r>
      <t>R</t>
    </r>
    <r>
      <rPr>
        <sz val="7"/>
        <color theme="1"/>
        <rFont val="Arial"/>
        <family val="2"/>
      </rPr>
      <t>IBALTAMENTO DEL TIMPANO</t>
    </r>
    <r>
      <rPr>
        <sz val="9"/>
        <color theme="1"/>
        <rFont val="Arial"/>
        <family val="2"/>
      </rPr>
      <t xml:space="preserve">, </t>
    </r>
    <r>
      <rPr>
        <sz val="7"/>
        <color theme="1"/>
        <rFont val="Arial"/>
        <family val="2"/>
      </rPr>
      <t>CON LESIONE ORIZZONTALE O A</t>
    </r>
    <r>
      <rPr>
        <sz val="9"/>
        <color theme="1"/>
        <rFont val="Arial"/>
        <family val="2"/>
      </rPr>
      <t xml:space="preserve"> V – D</t>
    </r>
    <r>
      <rPr>
        <sz val="7"/>
        <color theme="1"/>
        <rFont val="Arial"/>
        <family val="2"/>
      </rPr>
      <t>ISGREGAZIONE DELLA MURATURA O SCORRIMENTO DEL CORDOLO – ROTAZIONE DELLE CAPRIATE</t>
    </r>
  </si>
  <si>
    <r>
      <t>L</t>
    </r>
    <r>
      <rPr>
        <sz val="7"/>
        <color theme="1"/>
        <rFont val="Arial"/>
        <family val="2"/>
      </rPr>
      <t>ESIONI INCLINATE</t>
    </r>
    <r>
      <rPr>
        <sz val="9"/>
        <color theme="1"/>
        <rFont val="Arial"/>
        <family val="2"/>
      </rPr>
      <t xml:space="preserve"> (</t>
    </r>
    <r>
      <rPr>
        <sz val="7"/>
        <color theme="1"/>
        <rFont val="Arial"/>
        <family val="2"/>
      </rPr>
      <t>TAGLIO</t>
    </r>
    <r>
      <rPr>
        <sz val="9"/>
        <color theme="1"/>
        <rFont val="Arial"/>
        <family val="2"/>
      </rPr>
      <t>) – L</t>
    </r>
    <r>
      <rPr>
        <sz val="7"/>
        <color theme="1"/>
        <rFont val="Arial"/>
        <family val="2"/>
      </rPr>
      <t>ESIONI VERTICALI O ARCUATE</t>
    </r>
    <r>
      <rPr>
        <sz val="9"/>
        <color theme="1"/>
        <rFont val="Arial"/>
        <family val="2"/>
      </rPr>
      <t xml:space="preserve"> (</t>
    </r>
    <r>
      <rPr>
        <sz val="7"/>
        <color theme="1"/>
        <rFont val="Arial"/>
        <family val="2"/>
      </rPr>
      <t>ROTAZIONE</t>
    </r>
    <r>
      <rPr>
        <sz val="9"/>
        <color theme="1"/>
        <rFont val="Arial"/>
        <family val="2"/>
      </rPr>
      <t>) − A</t>
    </r>
    <r>
      <rPr>
        <sz val="7"/>
        <color theme="1"/>
        <rFont val="Arial"/>
        <family val="2"/>
      </rPr>
      <t>LTRE FESSURAZIONI O SPANCIAMENTI</t>
    </r>
  </si>
  <si>
    <r>
      <t>L</t>
    </r>
    <r>
      <rPr>
        <sz val="7"/>
        <color theme="1"/>
        <rFont val="Arial"/>
        <family val="2"/>
      </rPr>
      <t>ESIONI NEGLI ARCHI O NELLA TRABEAZIONE PER ROTAZIONE DELLE COLONNE</t>
    </r>
    <r>
      <rPr>
        <sz val="9"/>
        <color theme="1"/>
        <rFont val="Arial"/>
        <family val="2"/>
      </rPr>
      <t xml:space="preserve"> – D</t>
    </r>
    <r>
      <rPr>
        <sz val="7"/>
        <color theme="1"/>
        <rFont val="Arial"/>
        <family val="2"/>
      </rPr>
      <t>ISTACCO DALLA FACCIATA – MARTELLAMENTO</t>
    </r>
  </si>
  <si>
    <r>
      <t>L</t>
    </r>
    <r>
      <rPr>
        <sz val="7"/>
        <color theme="1"/>
        <rFont val="Arial"/>
        <family val="2"/>
      </rPr>
      <t>ESIONI NEGLI ARCONI</t>
    </r>
    <r>
      <rPr>
        <sz val="9"/>
        <color theme="1"/>
        <rFont val="Arial"/>
        <family val="2"/>
      </rPr>
      <t xml:space="preserve"> (</t>
    </r>
    <r>
      <rPr>
        <sz val="7"/>
        <color theme="1"/>
        <rFont val="Arial"/>
        <family val="2"/>
      </rPr>
      <t>CON EVENTUALE PROSECUZIONE NELLA VOLTA</t>
    </r>
    <r>
      <rPr>
        <sz val="9"/>
        <color theme="1"/>
        <rFont val="Arial"/>
        <family val="2"/>
      </rPr>
      <t>) – R</t>
    </r>
    <r>
      <rPr>
        <sz val="7"/>
        <color theme="1"/>
        <rFont val="Arial"/>
        <family val="2"/>
      </rPr>
      <t>OTAZIONI DELLE PARETI LATERALI – LESIONI A TAGLIO NELLE VOLTE – FUORI PIOMBO E SCHIACCIAMENTO NELLE COLONNE</t>
    </r>
  </si>
  <si>
    <r>
      <t>L</t>
    </r>
    <r>
      <rPr>
        <sz val="7"/>
        <color theme="1"/>
        <rFont val="Arial"/>
        <family val="2"/>
      </rPr>
      <t>ESIONI INCLINATE</t>
    </r>
    <r>
      <rPr>
        <sz val="9"/>
        <color theme="1"/>
        <rFont val="Arial"/>
        <family val="2"/>
      </rPr>
      <t xml:space="preserve"> (</t>
    </r>
    <r>
      <rPr>
        <sz val="7"/>
        <color theme="1"/>
        <rFont val="Arial"/>
        <family val="2"/>
      </rPr>
      <t>SINGOLE O INCROCIATE</t>
    </r>
    <r>
      <rPr>
        <sz val="9"/>
        <color theme="1"/>
        <rFont val="Arial"/>
        <family val="2"/>
      </rPr>
      <t>) – L</t>
    </r>
    <r>
      <rPr>
        <sz val="7"/>
        <color theme="1"/>
        <rFont val="Arial"/>
        <family val="2"/>
      </rPr>
      <t>ESIONI IN CORRISPONDENZA DI DISCONTINUITÀ NELLA MURATURA</t>
    </r>
  </si>
  <si>
    <r>
      <t>L</t>
    </r>
    <r>
      <rPr>
        <sz val="7"/>
        <color theme="1"/>
        <rFont val="Arial"/>
        <family val="2"/>
      </rPr>
      <t>ESIONI NEGLI ARCHI O NEGLI ARCHITRAVI LONGITUDINALI</t>
    </r>
    <r>
      <rPr>
        <sz val="9"/>
        <color theme="1"/>
        <rFont val="Arial"/>
        <family val="2"/>
      </rPr>
      <t xml:space="preserve"> – S</t>
    </r>
    <r>
      <rPr>
        <sz val="7"/>
        <color theme="1"/>
        <rFont val="Arial"/>
        <family val="2"/>
      </rPr>
      <t>CHIACCIAMENTO E</t>
    </r>
    <r>
      <rPr>
        <sz val="9"/>
        <color theme="1"/>
        <rFont val="Arial"/>
        <family val="2"/>
      </rPr>
      <t>/</t>
    </r>
    <r>
      <rPr>
        <sz val="7"/>
        <color theme="1"/>
        <rFont val="Arial"/>
        <family val="2"/>
      </rPr>
      <t>O LESIONI ALLA BASE DEI PILASTRI – LESIONI A TAGLIO NELLE VOLTE DELLE NAVATE LATERALI</t>
    </r>
  </si>
  <si>
    <r>
      <t>L</t>
    </r>
    <r>
      <rPr>
        <sz val="7"/>
        <color theme="1"/>
        <rFont val="Arial"/>
        <family val="2"/>
      </rPr>
      <t>ESIONI NELLE VOLTE DELL</t>
    </r>
    <r>
      <rPr>
        <sz val="9"/>
        <color theme="1"/>
        <rFont val="Arial"/>
        <family val="2"/>
      </rPr>
      <t>’</t>
    </r>
    <r>
      <rPr>
        <sz val="7"/>
        <color theme="1"/>
        <rFont val="Arial"/>
        <family val="2"/>
      </rPr>
      <t>AULA CENTRALE</t>
    </r>
    <r>
      <rPr>
        <sz val="9"/>
        <color theme="1"/>
        <rFont val="Arial"/>
        <family val="2"/>
      </rPr>
      <t xml:space="preserve"> – S</t>
    </r>
    <r>
      <rPr>
        <sz val="7"/>
        <color theme="1"/>
        <rFont val="Arial"/>
        <family val="2"/>
      </rPr>
      <t>CONNESSIONI DELLE VOLTE DAGLI ARCONI</t>
    </r>
  </si>
  <si>
    <r>
      <t>L</t>
    </r>
    <r>
      <rPr>
        <sz val="7"/>
        <color theme="1"/>
        <rFont val="Arial"/>
        <family val="2"/>
      </rPr>
      <t>ESIONI NELLE VOLTE O SCONNESSIONI DAGLI ARCONI O DALLE PARETI LATERALI</t>
    </r>
  </si>
  <si>
    <r>
      <t>D</t>
    </r>
    <r>
      <rPr>
        <sz val="7"/>
        <color theme="1"/>
        <rFont val="Arial"/>
        <family val="2"/>
      </rPr>
      <t>ISTACCO DELLA PARETE FRONTALE DALLE PARETI LATERALI</t>
    </r>
    <r>
      <rPr>
        <sz val="9"/>
        <color theme="1"/>
        <rFont val="Arial"/>
        <family val="2"/>
      </rPr>
      <t xml:space="preserve"> – R</t>
    </r>
    <r>
      <rPr>
        <sz val="7"/>
        <color theme="1"/>
        <rFont val="Arial"/>
        <family val="2"/>
      </rPr>
      <t>IBALTAMENTO O DISGREGAZIONI DEL TIMPANO IN SOMMITÀ</t>
    </r>
  </si>
  <si>
    <r>
      <t>L</t>
    </r>
    <r>
      <rPr>
        <sz val="7"/>
        <color theme="1"/>
        <rFont val="Arial"/>
        <family val="2"/>
      </rPr>
      <t>ESIONI INCLINATE</t>
    </r>
    <r>
      <rPr>
        <sz val="9"/>
        <color theme="1"/>
        <rFont val="Arial"/>
        <family val="2"/>
      </rPr>
      <t xml:space="preserve"> (</t>
    </r>
    <r>
      <rPr>
        <sz val="7"/>
        <color theme="1"/>
        <rFont val="Arial"/>
        <family val="2"/>
      </rPr>
      <t>SINGOLE O INCROCIATE</t>
    </r>
    <r>
      <rPr>
        <sz val="9"/>
        <color theme="1"/>
        <rFont val="Arial"/>
        <family val="2"/>
      </rPr>
      <t>) – L</t>
    </r>
    <r>
      <rPr>
        <sz val="7"/>
        <color theme="1"/>
        <rFont val="Arial"/>
        <family val="2"/>
      </rPr>
      <t>ESIONI ATTRAVERSO DISCONTINUITÀ</t>
    </r>
  </si>
  <si>
    <r>
      <t>L</t>
    </r>
    <r>
      <rPr>
        <sz val="7"/>
        <color theme="1"/>
        <rFont val="Arial"/>
        <family val="2"/>
      </rPr>
      <t>ESIONI NELLE VOLTE O SCONNESSIONI DAGLI ARCONI E DALLE PARETI LATERALI</t>
    </r>
  </si>
  <si>
    <r>
      <t>L</t>
    </r>
    <r>
      <rPr>
        <sz val="7"/>
        <color theme="1"/>
        <rFont val="Arial"/>
        <family val="2"/>
      </rPr>
      <t>ESIONI NELL</t>
    </r>
    <r>
      <rPr>
        <sz val="9"/>
        <color theme="1"/>
        <rFont val="Arial"/>
        <family val="2"/>
      </rPr>
      <t>’</t>
    </r>
    <r>
      <rPr>
        <sz val="7"/>
        <color theme="1"/>
        <rFont val="Arial"/>
        <family val="2"/>
      </rPr>
      <t>ARCO</t>
    </r>
    <r>
      <rPr>
        <sz val="9"/>
        <color theme="1"/>
        <rFont val="Arial"/>
        <family val="2"/>
      </rPr>
      <t xml:space="preserve"> – S</t>
    </r>
    <r>
      <rPr>
        <sz val="7"/>
        <color theme="1"/>
        <rFont val="Arial"/>
        <family val="2"/>
      </rPr>
      <t>CORRIMENTO DI CONCI</t>
    </r>
    <r>
      <rPr>
        <sz val="9"/>
        <color theme="1"/>
        <rFont val="Arial"/>
        <family val="2"/>
      </rPr>
      <t xml:space="preserve"> – S</t>
    </r>
    <r>
      <rPr>
        <sz val="7"/>
        <color theme="1"/>
        <rFont val="Arial"/>
        <family val="2"/>
      </rPr>
      <t>CHIACCIAMENTO O LESIONI ORIZZONTALI ALLA BASE DEI PIEDRITTI</t>
    </r>
  </si>
  <si>
    <r>
      <t>L</t>
    </r>
    <r>
      <rPr>
        <sz val="7"/>
        <color theme="1"/>
        <rFont val="Arial"/>
        <family val="2"/>
      </rPr>
      <t>ESIONI NELLA CUPOLA</t>
    </r>
    <r>
      <rPr>
        <sz val="9"/>
        <color theme="1"/>
        <rFont val="Arial"/>
        <family val="2"/>
      </rPr>
      <t xml:space="preserve"> (</t>
    </r>
    <r>
      <rPr>
        <sz val="7"/>
        <color theme="1"/>
        <rFont val="Arial"/>
        <family val="2"/>
      </rPr>
      <t>AD ARCO</t>
    </r>
    <r>
      <rPr>
        <sz val="9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CON EVENTUALE PROSECUZIONE NEL TAMBURO</t>
    </r>
  </si>
  <si>
    <r>
      <t>L</t>
    </r>
    <r>
      <rPr>
        <sz val="7"/>
        <color theme="1"/>
        <rFont val="Arial"/>
        <family val="2"/>
      </rPr>
      <t>ESIONI NEL CUPOLINO DELLA LANTERNA</t>
    </r>
    <r>
      <rPr>
        <sz val="9"/>
        <color theme="1"/>
        <rFont val="Arial"/>
        <family val="2"/>
      </rPr>
      <t xml:space="preserve"> – R</t>
    </r>
    <r>
      <rPr>
        <sz val="7"/>
        <color theme="1"/>
        <rFont val="Arial"/>
        <family val="2"/>
      </rPr>
      <t>OTAZIONI O SCORRIMENTI DEI PIEDRITTI</t>
    </r>
  </si>
  <si>
    <r>
      <t>L</t>
    </r>
    <r>
      <rPr>
        <sz val="7"/>
        <color theme="1"/>
        <rFont val="Arial"/>
        <family val="2"/>
      </rPr>
      <t>ESIONI VERTICALI O ARCUATE NELLE PARETI DELL</t>
    </r>
    <r>
      <rPr>
        <sz val="9"/>
        <color theme="1"/>
        <rFont val="Arial"/>
        <family val="2"/>
      </rPr>
      <t>’</t>
    </r>
    <r>
      <rPr>
        <sz val="7"/>
        <color theme="1"/>
        <rFont val="Arial"/>
        <family val="2"/>
      </rPr>
      <t>ABSIDE</t>
    </r>
    <r>
      <rPr>
        <sz val="9"/>
        <color theme="1"/>
        <rFont val="Arial"/>
        <family val="2"/>
      </rPr>
      <t xml:space="preserve"> – L</t>
    </r>
    <r>
      <rPr>
        <sz val="7"/>
        <color theme="1"/>
        <rFont val="Arial"/>
        <family val="2"/>
      </rPr>
      <t>ESIONI VERTICALI NEGLI ABSIDI POLIGONALI – LESIONE AD U NEGLI ABSIDI SEMICIRCOLARI</t>
    </r>
  </si>
  <si>
    <r>
      <t>L</t>
    </r>
    <r>
      <rPr>
        <sz val="7"/>
        <color theme="1"/>
        <rFont val="Arial"/>
        <family val="2"/>
      </rPr>
      <t>ESIONI INCLINATE</t>
    </r>
    <r>
      <rPr>
        <sz val="9"/>
        <color theme="1"/>
        <rFont val="Arial"/>
        <family val="2"/>
      </rPr>
      <t xml:space="preserve"> (</t>
    </r>
    <r>
      <rPr>
        <sz val="7"/>
        <color theme="1"/>
        <rFont val="Arial"/>
        <family val="2"/>
      </rPr>
      <t>SINGOLE O INCROCIATE</t>
    </r>
    <r>
      <rPr>
        <sz val="9"/>
        <color theme="1"/>
        <rFont val="Arial"/>
        <family val="2"/>
      </rPr>
      <t>) – L</t>
    </r>
    <r>
      <rPr>
        <sz val="7"/>
        <color theme="1"/>
        <rFont val="Arial"/>
        <family val="2"/>
      </rPr>
      <t>ESIONI IN CORRISPONDENZA DI DISCONTINUITÀ MURARIE</t>
    </r>
  </si>
  <si>
    <r>
      <t>L</t>
    </r>
    <r>
      <rPr>
        <sz val="7"/>
        <color theme="1"/>
        <rFont val="Arial"/>
        <family val="2"/>
      </rPr>
      <t>ESIONI VICINE ALLE TESTE DELLE TRAVI LIGNEE</t>
    </r>
    <r>
      <rPr>
        <sz val="9"/>
        <color theme="1"/>
        <rFont val="Arial"/>
        <family val="2"/>
      </rPr>
      <t xml:space="preserve">, </t>
    </r>
    <r>
      <rPr>
        <sz val="7"/>
        <color theme="1"/>
        <rFont val="Arial"/>
        <family val="2"/>
      </rPr>
      <t>SCORRIMENTO DELLE STESSE</t>
    </r>
    <r>
      <rPr>
        <sz val="9"/>
        <color theme="1"/>
        <rFont val="Arial"/>
        <family val="2"/>
      </rPr>
      <t xml:space="preserve"> – S</t>
    </r>
    <r>
      <rPr>
        <sz val="7"/>
        <color theme="1"/>
        <rFont val="Arial"/>
        <family val="2"/>
      </rPr>
      <t>CONNESSIONI TRA CORDOLI E MURATURA – MOVIMENTI SIGNIFICATIVI DEL MANTO DI COPERTURA</t>
    </r>
  </si>
  <si>
    <r>
      <t>L</t>
    </r>
    <r>
      <rPr>
        <sz val="7"/>
        <color theme="1"/>
        <rFont val="Arial"/>
        <family val="2"/>
      </rPr>
      <t>ESIONI VICINE ALLE TESTE DELLE TRAVI LIGNEE</t>
    </r>
    <r>
      <rPr>
        <sz val="9"/>
        <color theme="1"/>
        <rFont val="Arial"/>
        <family val="2"/>
      </rPr>
      <t xml:space="preserve">, </t>
    </r>
    <r>
      <rPr>
        <sz val="7"/>
        <color theme="1"/>
        <rFont val="Arial"/>
        <family val="2"/>
      </rPr>
      <t>SCORRIMENTO DELLE STESSE</t>
    </r>
    <r>
      <rPr>
        <sz val="9"/>
        <color theme="1"/>
        <rFont val="Arial"/>
        <family val="2"/>
      </rPr>
      <t xml:space="preserve"> – S</t>
    </r>
    <r>
      <rPr>
        <sz val="7"/>
        <color theme="1"/>
        <rFont val="Arial"/>
        <family val="2"/>
      </rPr>
      <t>CONNESSIONI TRA I CORDOLI E MURATURA – MOVIMENTI SIGNIFICATIVI DEL MANTO DI COPERTURA</t>
    </r>
  </si>
  <si>
    <r>
      <t>D</t>
    </r>
    <r>
      <rPr>
        <sz val="7"/>
        <color theme="1"/>
        <rFont val="Arial"/>
        <family val="2"/>
      </rPr>
      <t>ISTACCO DELLA PARETE FRONTALE DALLE PARETI LATERALI</t>
    </r>
  </si>
  <si>
    <t>LESIONI VICINO ALLO STACCO DAL CORPO DELLA CHIESA – LESIONI A TAGLIO O SCORRIMENTO – LESIONI VERTICALI O ARCUATE (ESPULSIONE DI UNO O PIÙ ANGOLI)</t>
  </si>
  <si>
    <r>
      <t>L</t>
    </r>
    <r>
      <rPr>
        <sz val="7"/>
        <color theme="1"/>
        <rFont val="Arial"/>
        <family val="2"/>
      </rPr>
      <t>ESIONI NEGLI ARCHI</t>
    </r>
    <r>
      <rPr>
        <sz val="9"/>
        <color theme="1"/>
        <rFont val="Arial"/>
        <family val="2"/>
      </rPr>
      <t xml:space="preserve"> – R</t>
    </r>
    <r>
      <rPr>
        <sz val="7"/>
        <color theme="1"/>
        <rFont val="Arial"/>
        <family val="2"/>
      </rPr>
      <t>OTAZIONI O SCORRIMENTI DEI PIEDRITTI</t>
    </r>
  </si>
  <si>
    <r>
      <t>L</t>
    </r>
    <r>
      <rPr>
        <sz val="7"/>
        <color theme="1"/>
        <rFont val="Arial"/>
        <family val="2"/>
      </rPr>
      <t xml:space="preserve">ESIONI NELLE VOLTE O SCONNESSIONI DALLE PARETI LATERALI </t>
    </r>
  </si>
  <si>
    <t>INTERAZIONI IN PROSSIMITÀ DI IRREGOLARITÀ PLANO-ALTIMETRICHE (CORPI ADIACENTI, ARCHI RAMPANTI)</t>
  </si>
  <si>
    <r>
      <t>M</t>
    </r>
    <r>
      <rPr>
        <sz val="7"/>
        <color theme="1"/>
        <rFont val="Arial"/>
        <family val="2"/>
      </rPr>
      <t>OVIMENTO IN CORRISPONDENZA DI DISCONTINUITÀ COSTRUTTIVE</t>
    </r>
    <r>
      <rPr>
        <sz val="9"/>
        <color theme="1"/>
        <rFont val="Arial"/>
        <family val="2"/>
      </rPr>
      <t xml:space="preserve"> - L</t>
    </r>
    <r>
      <rPr>
        <sz val="7"/>
        <color theme="1"/>
        <rFont val="Arial"/>
        <family val="2"/>
      </rPr>
      <t>ESIONI NELLA MURATURA PER MARTELLAMENTO</t>
    </r>
  </si>
  <si>
    <r>
      <t>E</t>
    </r>
    <r>
      <rPr>
        <sz val="7"/>
        <color theme="1"/>
        <rFont val="Arial"/>
        <family val="2"/>
      </rPr>
      <t>VIDENZA DI ROTAZIONI PERMANENTI O SCORRIMENTO</t>
    </r>
    <r>
      <rPr>
        <sz val="9"/>
        <color theme="1"/>
        <rFont val="Arial"/>
        <family val="2"/>
      </rPr>
      <t xml:space="preserve"> – L</t>
    </r>
    <r>
      <rPr>
        <sz val="7"/>
        <color theme="1"/>
        <rFont val="Arial"/>
        <family val="2"/>
      </rPr>
      <t>ESIONI</t>
    </r>
  </si>
  <si>
    <t>numero dei meccanismi possibili</t>
  </si>
  <si>
    <t>punteggio totale del danno</t>
  </si>
  <si>
    <t>indice di danno</t>
  </si>
  <si>
    <t>presidi antisismici</t>
  </si>
  <si>
    <t>Presenza di catene longitudinali</t>
  </si>
  <si>
    <t>Presenza di efficaci elementi di contrasto (contrafforti, corpi addossati, altri edifici)</t>
  </si>
  <si>
    <t>Ammorsamento di buona qualità tra la facciata ed i muri della navata</t>
  </si>
  <si>
    <t>indicatori di vulnerabilità</t>
  </si>
  <si>
    <t>Presenza di elementi spingenti (puntoni di copertura, volte, archi)</t>
  </si>
  <si>
    <t>Presenza di grandi aperture nelle pareti laterali in vicinanza del cantonale</t>
  </si>
  <si>
    <t>Presenza di collegamenti puntuali con gli elementi della copertura</t>
  </si>
  <si>
    <t>Presenza di controventi di falda</t>
  </si>
  <si>
    <t>Presenza di cordoli leggeri (metallici reticolari, muratura armata, altro)</t>
  </si>
  <si>
    <t>Presenza di grandi aperture (rosone)</t>
  </si>
  <si>
    <t>Presenza di una sommità a vela di grande dimensione e peso</t>
  </si>
  <si>
    <t>Cordoli rigidi, trave di colmo in c.a., copertura pesante in c.a.</t>
  </si>
  <si>
    <t>Presenza di una catena in controfacciata</t>
  </si>
  <si>
    <t>Contrasto laterale fornito da corpi addossati; chiesa inserita in aggregato</t>
  </si>
  <si>
    <t>Presenza di aperture di grandi dimensioni o in numero elevato (anche se tamponate)</t>
  </si>
  <si>
    <t>Elevata snellezza (rapporto altezza/larghezza)</t>
  </si>
  <si>
    <t>Presenza di catene</t>
  </si>
  <si>
    <t>Presenza di colonne/pilastri di adeguata dimensione</t>
  </si>
  <si>
    <t>Presenza di elementi spingenti (archi, volte)</t>
  </si>
  <si>
    <t>Presenza di paraste o contrafforti esterni</t>
  </si>
  <si>
    <t>Presenza di corpi annessi adiacenti</t>
  </si>
  <si>
    <t>Presenza di catene trasversali</t>
  </si>
  <si>
    <t>Presenza di pareti con elevata snellezza</t>
  </si>
  <si>
    <t>Presenza di volte e archi</t>
  </si>
  <si>
    <t>Muratura uniforme (unica fase costruttiva) e di buona qualità</t>
  </si>
  <si>
    <t>Presenza di buoni architravi nelle aperture</t>
  </si>
  <si>
    <t>Presenza di grandi aperture o di ampie zone con muratura di limitato spessore</t>
  </si>
  <si>
    <t>Cordoli in c.a. molto rigidi, copertura pesante in c.a.</t>
  </si>
  <si>
    <t>Presenza di contrafforti in facciata</t>
  </si>
  <si>
    <t>Presenza di volte pesanti nella navata centrale</t>
  </si>
  <si>
    <t>Copertura pesante in c.a., cappe armate di significativo spessore nelle volte</t>
  </si>
  <si>
    <t>Presenza di catene in posizione efficace</t>
  </si>
  <si>
    <t>Presenza di rinfianchi o frenelli</t>
  </si>
  <si>
    <t>Presenza di carichi concentrati trasmessi dalla copertura</t>
  </si>
  <si>
    <t>Volte in foglio, specialmente se su campate di grande luce</t>
  </si>
  <si>
    <t>Presenza di lunette o interruzioni ed irregolarità nel profilo delle volte</t>
  </si>
  <si>
    <t>Presenza di una sommità a vela di grande dimensione</t>
  </si>
  <si>
    <t>Presenza di efficaci elementi di contrasto (contrafforti, corpi addossati,altri edifici)</t>
  </si>
  <si>
    <t>Buon collegamento con la copertura (travi-catena, controventi)</t>
  </si>
  <si>
    <t>Ammorsamento di buona qualità tra la parete frontale ed i muri laterali</t>
  </si>
  <si>
    <t>Presenza di cordoli leggeri (metallici reticolari, muratura ar mata, altro)</t>
  </si>
  <si>
    <t>Presenza di cordoli rigidi, travi di colmo in c.a., copertura pesante</t>
  </si>
  <si>
    <t>Presenza di grandi aperture nella parete frontale (rosone) e/o in quelle laterali</t>
  </si>
  <si>
    <t>Presenza di cordoli rigidi, copertura pesante</t>
  </si>
  <si>
    <t>Pareti di contrasto efficaci (basso rapporto luce/larghezza aula, transetto, altri corpi di fabbrica)</t>
  </si>
  <si>
    <t>Presenza di una catena in posizione efficace</t>
  </si>
  <si>
    <t>Conci di buona fattura e/o adeguato spessore dell’arco</t>
  </si>
  <si>
    <t>Presenza di copertura pesante in c.a.</t>
  </si>
  <si>
    <t>Presenza di cupola o tiburio</t>
  </si>
  <si>
    <t>Presenza di una cerchiatura esterna, anche a più livelli</t>
  </si>
  <si>
    <t>Presenza nel tamburo di contrafforti esterni o paraste</t>
  </si>
  <si>
    <t>Cupola direttamente impostata sugli archi trionfali (assenza del tamburo)</t>
  </si>
  <si>
    <t>Presenza di grandi aperture nel tamburo</t>
  </si>
  <si>
    <t>Presenza di catene o di una cerchiatura esterna</t>
  </si>
  <si>
    <t>Presenza di paraste o contrafforti</t>
  </si>
  <si>
    <t>Lanterna di elevata snellezza, con grandi aperture e piccoli pilastri</t>
  </si>
  <si>
    <t>Dimensioni contenute rispetto a quelle della cupola</t>
  </si>
  <si>
    <t>Presenza di cerchiatura (semicircolare e poligonale) o catene (rettangolare)</t>
  </si>
  <si>
    <t>Presenza di efficaci elementi di contrasto (contrafforti, corpi addossati)</t>
  </si>
  <si>
    <t>Presenza di copertura controventata, non spingente</t>
  </si>
  <si>
    <t>Presenza di un forte indebolimento per la presenza di aperture (anche tamponate) nelle pareti</t>
  </si>
  <si>
    <t>Presenza di volte spingenti</t>
  </si>
  <si>
    <t>Cordoli rigidi, copertura pesante, puntoni di falda in c.a</t>
  </si>
  <si>
    <t>CR</t>
  </si>
  <si>
    <t>DG</t>
  </si>
  <si>
    <t>Totale complessivo</t>
  </si>
  <si>
    <t>Presenza di collegamenti delle travi alla muratura</t>
  </si>
  <si>
    <t>Presenza di controventi di falda (tavolato incrociato o tiranti metallici)</t>
  </si>
  <si>
    <t>Presenza di buone connessioni tra gli elementi di orditura della copertura</t>
  </si>
  <si>
    <t>Presenza di copertura staticamente spingente</t>
  </si>
  <si>
    <t>Presenza di efficaci elementi di contrasto (contrafforti, edifici addossati)</t>
  </si>
  <si>
    <t>Presenza di cerchiatura o incatenamento</t>
  </si>
  <si>
    <t>Presenza di forte indebolimento per la presenza di aperture nelle pareti</t>
  </si>
  <si>
    <t>Presenza di grandi aperture (anche tamponate), muratura di limitato spessore</t>
  </si>
  <si>
    <t>Volte in foglio, specialmente se molto ribassate</t>
  </si>
  <si>
    <t>Presenza di un’adeguata connessione tra le murature di fasi diverse</t>
  </si>
  <si>
    <t>Presenza di catene di collegamento</t>
  </si>
  <si>
    <t>Presenza di un’elevata differenza di rigidezza tra i due corpi</t>
  </si>
  <si>
    <t>Possibilità di azioni concentrate trasmesse dall’elemento di collegamento</t>
  </si>
  <si>
    <t>Presenza di perni di collegamento con la muratura o elementi di ritegno</t>
  </si>
  <si>
    <t>Elementi di limitata importanza e dimensione</t>
  </si>
  <si>
    <t>Muratura monolitica (a conci squadrati o comunque di buona qualità)</t>
  </si>
  <si>
    <t>Elementi di elevata snellezza</t>
  </si>
  <si>
    <t>Appoggio in falso sulle murature sottostanti in falso</t>
  </si>
  <si>
    <t>Posizione asimmetrica rispetto all’elemento sottostante (specie se l’aggetto ha notevole massa)</t>
  </si>
  <si>
    <t>Presenza di catene ai diversi ordini</t>
  </si>
  <si>
    <t>Presenza di adeguata distanza dalle pareti della chiesa (se adiacente)</t>
  </si>
  <si>
    <t>Presenza buon collegamento con le pareti della chiesa (se inglobata)</t>
  </si>
  <si>
    <t>Presenza di aperture significative su più livelli</t>
  </si>
  <si>
    <t>Vincolo asimmetrico sulle murature alla base (torre inglobata)</t>
  </si>
  <si>
    <t>Appoggio irregolare a terra della torre (presenza di archi su alcuni lati, pareti a sbalzo)</t>
  </si>
  <si>
    <t>Presenza di piedritti tozzi e/o archi di luce ridotta</t>
  </si>
  <si>
    <t>Presenza di catene o cerchiature</t>
  </si>
  <si>
    <t>Presenza di copertura pesante o di altre masse significative</t>
  </si>
  <si>
    <t>Presenza di copertura spingente</t>
  </si>
  <si>
    <t>Livello di danno</t>
  </si>
  <si>
    <t>DGG</t>
  </si>
  <si>
    <t>DL</t>
  </si>
  <si>
    <t>Danno</t>
  </si>
  <si>
    <t>Meccanismo</t>
  </si>
  <si>
    <t>vkp</t>
  </si>
  <si>
    <t>vki</t>
  </si>
  <si>
    <t>Stato di danno</t>
  </si>
  <si>
    <t>iv</t>
  </si>
  <si>
    <t>Somma Livello di danno</t>
  </si>
  <si>
    <t>% Livello di danno</t>
  </si>
  <si>
    <t>Servizio Opere Pubbliche e Beni Culturali</t>
  </si>
  <si>
    <t>DANNO LIEVE</t>
  </si>
  <si>
    <t>STATO DI DANNO 1</t>
  </si>
  <si>
    <t>DANNO GRAVE</t>
  </si>
  <si>
    <t xml:space="preserve">STATO DI DANNO 2 </t>
  </si>
  <si>
    <t>DANNO GRAVISSIMO</t>
  </si>
  <si>
    <t>STATO DI DANNO 3</t>
  </si>
  <si>
    <t>CROLLO</t>
  </si>
  <si>
    <t>STATO DI DANNO 4</t>
  </si>
  <si>
    <t>GRADO DI VULNERABILITA'</t>
  </si>
  <si>
    <t>Stato di danno 1</t>
  </si>
  <si>
    <t>Stato di danno 2</t>
  </si>
  <si>
    <t>Stato di danno 3</t>
  </si>
  <si>
    <t>Stato di danno 4</t>
  </si>
  <si>
    <t>Vulnerabilità bassa</t>
  </si>
  <si>
    <t>L0</t>
  </si>
  <si>
    <t>L1</t>
  </si>
  <si>
    <t>L2</t>
  </si>
  <si>
    <t>L4</t>
  </si>
  <si>
    <t>Vulnerabilità significativa e alta</t>
  </si>
  <si>
    <t>L3</t>
  </si>
  <si>
    <t>LIVELLO OPERATIVO</t>
  </si>
  <si>
    <t>1.</t>
  </si>
  <si>
    <t>2.</t>
  </si>
  <si>
    <r>
      <rPr>
        <b/>
        <sz val="11"/>
        <color theme="3"/>
        <rFont val="Symbol"/>
        <family val="1"/>
        <charset val="2"/>
      </rPr>
      <t>r</t>
    </r>
    <r>
      <rPr>
        <b/>
        <sz val="11"/>
        <color theme="3"/>
        <rFont val="Calibri"/>
        <family val="2"/>
        <scheme val="minor"/>
      </rPr>
      <t>k</t>
    </r>
  </si>
  <si>
    <t>NULLO</t>
  </si>
  <si>
    <t>dk</t>
  </si>
  <si>
    <t>Definizione dello stato di danno e della vulnerabilità di edifici di culto ai sensi delle Linee Guida per la valutazione e riduzione del rischio sismico del patrimonio culturale</t>
  </si>
  <si>
    <t>1. RIBALTAMENTO DELLA FACCIATA</t>
  </si>
  <si>
    <t>7 - RISPOSTA LONGITUDINALE DEL COLONNATO</t>
  </si>
  <si>
    <t>8 - VOLTE DELL’AULA O DELLA NAVATA CENTRALE</t>
  </si>
  <si>
    <t>9 - VOLTE DELLE NAVATE LATERALI</t>
  </si>
  <si>
    <t>10 - RIBALTAMENTO PARETI DEL TRANSETTO</t>
  </si>
  <si>
    <t>2. MECCANISMI NELLA SOMMITA' DELLA FACCIATA</t>
  </si>
  <si>
    <t>3. MECCANISMI NEL PIANO DELLA FACCIATA</t>
  </si>
  <si>
    <t>4. PROTIRO E NARTECE</t>
  </si>
  <si>
    <t>5. RISPOSTA TRASVERSALE DELL'AULA</t>
  </si>
  <si>
    <t>6. MECCANISMI DI TAGLIO PARETI LATERALI</t>
  </si>
  <si>
    <t>11 - MECCANISMI DI TAGLIO DEL TRANSETTO</t>
  </si>
  <si>
    <t>12 - VOLTE DEL TRANSETTO</t>
  </si>
  <si>
    <t>13 - ARCHI TRIONFALI</t>
  </si>
  <si>
    <t>14 - CUPOLA E TAMBURO / TIBURIO</t>
  </si>
  <si>
    <t>15 – LANTERNA</t>
  </si>
  <si>
    <t>16 - RIBALTAMENTO DELL’ABSIDE</t>
  </si>
  <si>
    <t>17 - MECCANISMI DI TAGLIO NELL’ABSIDE</t>
  </si>
  <si>
    <t>18 - VOLTE DEL PRESBITERIO O DELL’ABSIDE</t>
  </si>
  <si>
    <t>19 – ELEMENTI DI COPERTURA: AULA</t>
  </si>
  <si>
    <t>20 - ELEMENTI DI COPERTURA: TRANSETTO</t>
  </si>
  <si>
    <t>21 - ELEMENTI DI COPERTURA: ABSIDE</t>
  </si>
  <si>
    <t>22 - RIBALTAMENTO DELLE CAPPELLE</t>
  </si>
  <si>
    <t>23 - MECCANISMI DI TAGLIO NELLE CAPPELLE</t>
  </si>
  <si>
    <t>24 - VOLTE DELLE CAPPELLE</t>
  </si>
  <si>
    <t>25 - INTERAZIONI IN PROSSIMITA’ DI IRREGOLARITÀ</t>
  </si>
  <si>
    <t>26 - AGGETTI (VELA, GUGLIE, PINNACOLI, STATUE)</t>
  </si>
  <si>
    <t>27 - TORRE CAMPANARIA</t>
  </si>
  <si>
    <t>28 - CELLA CAMPANARIA</t>
  </si>
  <si>
    <t>MECCANISMI DI DANNO</t>
  </si>
  <si>
    <t>Presenza di muri portanti a 1 testa (o comunque con spessore ≤ 15 cm) per più del 40% dello sviluppo di una parete perimetrale</t>
  </si>
  <si>
    <t>Presenza di muri portanti a 1 testa (o comunque con spessore ≤ 15 cm) per più del 20% e meno del 40% dello sviluppo di una parete perimetrale</t>
  </si>
  <si>
    <t>Presenza di muri portanti a doppio paramento (senza efficaci collegamenti – diatoni tra i due paramenti), ciascuno a 1 testa (o comunque con spessore ≤ 15 cm) per più del 40% dello sviluppo di una parete perimetrale</t>
  </si>
  <si>
    <t>Cattiva qualità della tessitura muraria (caotica, sbozzata senza ricorsi e orizzontalità, assenza di diatoni, ...), per uno sviluppo ≥ 40 % della superficie totale resistente</t>
  </si>
  <si>
    <t>Presenza di un piano (escluso l’ultimo) con rapporto tra superficie muraria resistente in una direzione e superficie coperta inferiore al 4%</t>
  </si>
  <si>
    <t>Presenza di muratura portante in laterizio al alta percentuale di foratura (&lt; 55% di vuoti) per uno sviluppo ≥ 50 % della superficie resistente ad uno stesso livello</t>
  </si>
  <si>
    <t>Assenza diffusa o irregolarità di connessioni della muratura alle angolate ed ai martelli</t>
  </si>
  <si>
    <t>Colonne in muratura soggette a tensioni medie di compressione, nella combinazione SLU, superiori al 40% della resistenza a compressione media fm per oltre il 30% degli elementi resistenti</t>
  </si>
  <si>
    <t>Collegamenti degli orizzontamenti alle strutture verticali portanti inesistenti o inefficaci in modo diffuso</t>
  </si>
  <si>
    <t>Solai impostati su piani sfalsati con dislivello &gt; 1/3 altezza di interpiano, all’interno della u.s. o di u.s. contigue</t>
  </si>
  <si>
    <t>Presenza di volte od archi con spinta non contrastata</t>
  </si>
  <si>
    <t>Presenza di strutture spingenti in copertura per uno sviluppo maggiore del 30% della superfice coperta</t>
  </si>
  <si>
    <t>Presenza di strutture spingenti in copertura per uno sviluppo maggiore del 5% e minore del 30% della superfice coperta</t>
  </si>
  <si>
    <t>Presenza di muratura e/o colonne portanti insistenti in falso su solai o volte, che interessi almeno 15 % della superficie delle murature portanti allo stesso piano</t>
  </si>
  <si>
    <t>Carenze manutentive gravi e diffuse su elementi strutturali</t>
  </si>
  <si>
    <t>a</t>
  </si>
  <si>
    <t>b</t>
  </si>
  <si>
    <t>Rapporto medio tra altezza interpiano e spessore delle pareti portanti in muratura in entrambe le direzioni principali della costruzione &gt; 10</t>
  </si>
  <si>
    <t>Rapporto medio tra altezza interpiano e spessore delle pareti portanti in muratura in entrambe le direzioni principali della costruzione &gt; 15</t>
  </si>
  <si>
    <t xml:space="preserve">Presenza di un piano con struttura resistente in una direzione formata da colonne o pilastri in murature, disposti lungo il perimetro dell’edificio, le cui aree di 
competenza (in termini di scarico dei carichi verticali) sono più del 20% della superfici e complessiva dello stesso piano </t>
  </si>
  <si>
    <t>TABELLA 3 - CARENZE di edifici a destinazione prevalente abitativa con struttura in muratura [O.C. 19/2017]</t>
  </si>
  <si>
    <t>ALLEGATO 1 - CARENZE di edifici di tipologia non riconducibile a quella abitativa [O.C. 61/2018]</t>
  </si>
  <si>
    <t>Rapporto distanza tra pareti portanti successive/spessore muratura ≥ 14 (con esclusione del caso di pareti in laterizio semipieno) o distanza tra pareti successive &gt; 7 metri</t>
  </si>
  <si>
    <r>
      <t xml:space="preserve">Totale </t>
    </r>
    <r>
      <rPr>
        <b/>
        <sz val="9"/>
        <color theme="1"/>
        <rFont val="Symbol"/>
        <family val="1"/>
        <charset val="2"/>
      </rPr>
      <t>a</t>
    </r>
    <r>
      <rPr>
        <b/>
        <sz val="9"/>
        <color theme="1"/>
        <rFont val="Arial"/>
        <family val="2"/>
      </rPr>
      <t xml:space="preserve"> e </t>
    </r>
    <r>
      <rPr>
        <b/>
        <sz val="9"/>
        <color theme="1"/>
        <rFont val="Symbol"/>
        <family val="1"/>
        <charset val="2"/>
      </rPr>
      <t>b</t>
    </r>
  </si>
  <si>
    <r>
      <t>Totale (</t>
    </r>
    <r>
      <rPr>
        <b/>
        <sz val="9"/>
        <color theme="1"/>
        <rFont val="Symbol"/>
        <family val="1"/>
        <charset val="2"/>
      </rPr>
      <t>a</t>
    </r>
    <r>
      <rPr>
        <b/>
        <sz val="9"/>
        <color theme="1"/>
        <rFont val="Arial"/>
        <family val="2"/>
      </rPr>
      <t xml:space="preserve"> + </t>
    </r>
    <r>
      <rPr>
        <b/>
        <sz val="9"/>
        <color theme="1"/>
        <rFont val="Symbol"/>
        <family val="1"/>
        <charset val="2"/>
      </rPr>
      <t>b)</t>
    </r>
  </si>
  <si>
    <t>Grado di vulnerabilità</t>
  </si>
  <si>
    <t>Cattiva qualità della tessitura muraria (caotica, sbozzata senza ricorsi e orizzontalità, assenza di diatoni, ...), per uno sviluppo &lt; 40 %, ma &gt; 20% della superficie totale resistente</t>
  </si>
  <si>
    <t>Grado di vulnerabilità [O.C. 19/2017 e 61/2018]</t>
  </si>
  <si>
    <t>indice di vulnerabilità [Linee Guida Mibact]</t>
  </si>
  <si>
    <t>ALTA</t>
  </si>
  <si>
    <t>[Clicca tasto desto - Aggiorna]</t>
  </si>
  <si>
    <t>O.C. n. 4/2016_Allegato 1
SOGLIA DI DANNO LIEVE PER EDIFICI IN MURATURA</t>
  </si>
  <si>
    <t>DANNO LIEVE:
Si intende per danno lieve il danno conseguente alla crisi sismica iniziata a far data dal 24 agosto 2016, subito dagli edifici dichiarati inagibili secondo la procedura AeDES, che non supera nessuna delle condizioni di seguito definite:</t>
  </si>
  <si>
    <t>1</t>
  </si>
  <si>
    <t>lesioni passanti, concentrate o diffuse, di ampiezza fino a millimetri 5, che, in corrispondenza di almeno un  piano, interessino fino al 30% della superficie totale prospettica delle strutture portanti verticali del piano medesimo;</t>
  </si>
  <si>
    <t>2</t>
  </si>
  <si>
    <t>evidenza di schiacciamenti che interessino fino al 5% delle murature portanti conteggiate come numero di elementi interessati dallo schiacciamento rispetto al numero di elementi resistenti al singolo piano;</t>
  </si>
  <si>
    <t>3</t>
  </si>
  <si>
    <t>presenza di crolli significativi nelle strutture portanti, nei solai o nelle scale, anche parziali;</t>
  </si>
  <si>
    <t>4</t>
  </si>
  <si>
    <t>distacchi ben definiti fra strutture verticali ed orizzontamenti e all'intersezione dei maschi murari;</t>
  </si>
  <si>
    <t>5</t>
  </si>
  <si>
    <t>pareti fuori piombo correlate ai danni subiti, la cui entità dello spostamento residuo, valutata come deformazione del singolo piano (drift), fino a 0,005 h (dove h è l'altezza del piano interessato dal fuori piombo);</t>
  </si>
  <si>
    <t>deformazione del singolo piano (drift), fino a 0,005</t>
  </si>
  <si>
    <t>6</t>
  </si>
  <si>
    <t>crollo di elementi di chiusura (tamponamenti), interposti fra colonne in muratura portanti, per un'estensione in superficie prospettica non inferiore al 20% rispetto al livello interessato;</t>
  </si>
  <si>
    <t>7</t>
  </si>
  <si>
    <t>perdita totale di efficacia, per danneggiamento o per crollo, di almeno il 50% delle tramezzature interne, ad uno stesso livello, purché connessa con una delle condizioni di cui sopra.</t>
  </si>
  <si>
    <t>O.C. n. 19/2017_Allegato 1
SOGLIE DI DANNO EDIFICI IN MURATURA</t>
  </si>
  <si>
    <t>DANNO GRAVE:
si intende il danno subito da edifici dichiarati inagibili secondo la procedura AeDES, che supera almeno una delle condizioni indicate nell’Allegato 1 dell’Ordinanza n. 4/2016 come Soglia di Danno lieve e che è presente sull’edificio anche per una sola delle seguenti condizioni:</t>
  </si>
  <si>
    <t>TIPO DI DANNO</t>
  </si>
  <si>
    <t>1.a</t>
  </si>
  <si>
    <t>lesioni passanti che, in corrispondenza di almeno un piano, ricadano in almeno una delle due seguenti condizioni:
siano di ampiezza minore di 5 millimetri ed interessino più del 30% della superficie totale prospettica delle strutture portanti del piano medesimo</t>
  </si>
  <si>
    <t>1.b</t>
  </si>
  <si>
    <t>lesioni passanti che, in corrispondenza di almeno un piano, ricadano in almeno una delle due seguenti condizioni:
siano di ampiezza pari o superiore a 5 millimetri ed interessino fino al 30% della superficie totale prospettica delle strutture portanti del piano medesimo</t>
  </si>
  <si>
    <t>evidenze di schiacciamento che interessino più del 5% e fino al 10% delle murature portanti, conteggiate come numero di elementi interessati dallo schiacciamento medesimo rispetto al numero di elementi resistenti al singolo piano</t>
  </si>
  <si>
    <t>crolli rilevanti delle strutture verticali portanti, anche parziali, che interessino una superficie superiore al 5% e fino al 10% della superficie totale in pianta delle murature portanti al singolo piano</t>
  </si>
  <si>
    <t>crolli rilevanti delle strutture orizzontali portanti, volte o solai, anche parziali, che interessino una superficie fino al 10% della superficie totale degli orizzontamenti al singolo piano</t>
  </si>
  <si>
    <t>pareti fuori piombo correlate ai danni subiti, la cui entità dello spostamento residuo, valutata come deformazione del singolo piano (drift), è maggiore o uguale a 0,005 h e minore di 0,01 h (dove h è l’altezza del piano interessato dal fuoripiombo)</t>
  </si>
  <si>
    <t>6.a</t>
  </si>
  <si>
    <t>cedimenti in fondazione, che ricadano in almeno una delle due seguenti condizioni alternative:
differenziali, di ampiezza fino a 0,002 L (dove L è la distanza tra due pilastri o setti murari)</t>
  </si>
  <si>
    <t>6.b</t>
  </si>
  <si>
    <t>cedimenti in fondazione, che ricadano in almeno una delle due seguenti condizioni alternative:
uniformi, che riguardano l’area di sedime rispetto all’area immediatamente adiacente, fino a 10 centimetri</t>
  </si>
  <si>
    <t>distacchi localizzati fra pareti portanti ortogonali di ampiezza fino a 10 millimetri che, in corrispondenza di almeno un piano, interessino, in pianta, una percentuale fino al 15% degli “incroci” tra murature portanti ortogonali presenti al medesimo piano</t>
  </si>
  <si>
    <t>DANNO GRAVISSIMO:
si intende il danno subito da edifici dichiarati inagibili secondo la procedura AeDES, che supera almeno una delle condizioni indicate come Soglia di Danno grave e che è presente sull'edificio anche per una sola delle seguenti condizioni:</t>
  </si>
  <si>
    <t>lesioni passanti che, in corrispondenza di almeno un piano, ricadano in almeno una delle due seguenti condizioni:
siano di ampiezza maggiore o uguale a 5 millimetri e fino a 20 millimetri ed interessino più del 30% della superficie totale prospettica delle strutture portanti del piano medesimo</t>
  </si>
  <si>
    <t>lesioni passanti che, in corrispondenza di almeno un piano, ricadano in almeno una delle due seguenti condizioni:
siano di ampiezza superiore a 20 millimetri ed interessino fino al 30% della superficie totale prospettica delle strutture portanti del piano medesimo</t>
  </si>
  <si>
    <t>evidenze di schiacciamento che interessino più del 10% e fino al 15% delle murature portanti, conteggiate come numero di elementi interessati dallo schiacciamento medesimo rispetto al numero di elementi resistenti al singolo piano</t>
  </si>
  <si>
    <t>crolli rilevanti delle strutture orizzontali portanti, volte o solai, anche parziali, che interessino una superficie superiore al 10% e fino al 25% della superficie totale degli orizzontamenti al singolo piano</t>
  </si>
  <si>
    <t>pareti fuori piombo correlate ai danni subiti, la cui entità dello spostamento residuo, valutata come deformazione del singolo piano (drift), è maggiore a 0,01 h e fino a 0,02 h (dove h è l’altezza del piano interessato dal fuoripiombo)</t>
  </si>
  <si>
    <t>cedimenti in fondazione, che ricadano in almeno una delle due seguenti condizioni alternative:
differenziali, di ampiezza superiore a 0,002 L e fino a 0,004 L (dove L è la distanza tra due pilastri o setti murari)</t>
  </si>
  <si>
    <t>cedimenti in fondazione, che ricadano in almeno una delle due seguenti condizioni alternative:
uniformi, che riguardano l’area di sedime rispetto all’area immediatamente adiacente, superiori a 10 centimetri e fino a 20 centimetri</t>
  </si>
  <si>
    <t>7.a</t>
  </si>
  <si>
    <t>distacchi localizzati fra pareti portanti ortogonali, che ricadano in almeno una delle due seguenti condizioni:
di ampiezza fino a 10 millimetri che, in corrispondenza di almeno un piano, interessino, in pianta, una percentuale superiore al 15% e fino al 25% degli “incroci” tra murature portanti ortogonali del medesimo piano</t>
  </si>
  <si>
    <t>7.b</t>
  </si>
  <si>
    <t>distacchi localizzati fra pareti portanti ortogonali, che ricadano in almeno una delle due seguenti condizioni:
di ampiezza superiore a 10 millimetri che, in corrispondenza di almeno un piano, interessino, in pianta, una percentuale fino al 15% degli “incroci” tra murature portanti ortogonali del medesimo piano</t>
  </si>
  <si>
    <t>DANNO SUPERIORE AL GRAVISSIMO:
si intende il danno subito da edifici dichiarati inagibili secondo la procedura AeDES che supera almeno una delle condizioni stabilite per il Danno gravissimo e che è presente sull'edificio anche per una sola delle seguenti condizioni</t>
  </si>
  <si>
    <t>lesioni passantiche, in corrispondenza di almeno un piano, siano di ampiezza maggiore o uguale a 20 millimetri ed interessino più del 30% della superficie totale prospettica delle strutture portanti del piano medesimo</t>
  </si>
  <si>
    <t>evidenze di schiacciamento che interessino più del 15% delle murature portanti, conteggiate come numero di elementi interessati dallo schiacciamento medesimo rispetto al numero di elementi resistenti al singolo piano</t>
  </si>
  <si>
    <t>crolli rilevanti delle strutture verticali portanti, anche parziali, che interessino una superficie superiore al 10% della superficie totale in pianta delle murature portanti al singolo piano</t>
  </si>
  <si>
    <t>crolli rilevanti delle strutture orizzontali portanti, volte o solai, anche parziali, che interessino una superficie superiore al 25% della superficie totale degli orizzontamenti al singolo piano</t>
  </si>
  <si>
    <t>pareti fuori piombo correlate ai danni subiti, la cui entità dello spostamento residuo, valutata come deformazione del singolo piano (drift), è maggiore a 0,02 h (dove h è l’altezza del piano interessato dal fuoripiombo)</t>
  </si>
  <si>
    <t>cedimenti in fondazione, che ricadano in almeno una delle due seguenti condizioni alternative:
differenziali, di ampiezza superiore a 0,004 L (dove L è la distanza tra due pilastri o setti murari)</t>
  </si>
  <si>
    <t>cedimenti in fondazione, che ricadano in almeno una delle due seguenti condizioni alternative:
uniformi, che riguardano l’area di sedime rispetto all’area immediatamente adiacente, superiori a 20 centimetri</t>
  </si>
  <si>
    <t>distacchi localizzati fra pareti portanti ortogonali, che ricadano in almeno una delle due seguenti condizioni:
di ampiezza fino a 10 millimetri che, in corrispondenza di almeno un piano, interessino, in pianta, una percentuale superiore al 25% degli “incroci” tra murature portanti ortogonali del medesimo piano</t>
  </si>
  <si>
    <t>distacchi localizzati fra pareti portanti ortogonali, che ricadano in almeno una delle due seguenti condizioni:
di ampiezza superiore a 10 millimetri che, in corrispondenza di almeno un piano, interessino, in pianta, una percentuale superiore al 15% degli “incroci” tra murature portanti ortogonali del medesimo piano</t>
  </si>
  <si>
    <t>STATO DI DANNO</t>
  </si>
  <si>
    <t>Diffusione del danno da scheda A-DC</t>
  </si>
  <si>
    <t>Soglia di danno O.C. 4/2016 - 19/2017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</si>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</sst>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4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sz val="11"/>
      <color theme="1"/>
      <name val="Arial"/>
      <family val="2"/>
    </font>
    <font>
      <sz val="11"/>
      <color rgb="FF272627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Arial"/>
      <family val="2"/>
    </font>
    <font>
      <i/>
      <sz val="11"/>
      <color rgb="FF272627"/>
      <name val="Arial"/>
      <family val="2"/>
    </font>
    <font>
      <sz val="9"/>
      <name val="Arial"/>
      <family val="2"/>
    </font>
    <font>
      <b/>
      <sz val="11"/>
      <color rgb="FF595959"/>
      <name val="Arial"/>
      <family val="2"/>
    </font>
    <font>
      <b/>
      <i/>
      <sz val="10"/>
      <color theme="1"/>
      <name val="Arial"/>
      <family val="2"/>
    </font>
    <font>
      <b/>
      <i/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theme="3"/>
      <name val="Symbol"/>
      <family val="1"/>
      <charset val="2"/>
    </font>
    <font>
      <b/>
      <sz val="11"/>
      <color theme="3"/>
      <name val="Calibri"/>
      <family val="1"/>
      <charset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9"/>
      <color theme="1"/>
      <name val="Symbol"/>
      <family val="1"/>
      <charset val="2"/>
    </font>
    <font>
      <b/>
      <sz val="11"/>
      <color theme="1"/>
      <name val="Arial"/>
      <family val="2"/>
    </font>
    <font>
      <b/>
      <sz val="9"/>
      <color indexed="81"/>
      <name val="Tahoma"/>
    </font>
    <font>
      <sz val="9"/>
      <color indexed="81"/>
      <name val="Tahoma"/>
    </font>
    <font>
      <b/>
      <sz val="11"/>
      <color rgb="FF000000"/>
      <name val="Arial"/>
      <family val="2"/>
    </font>
    <font>
      <b/>
      <i/>
      <sz val="10"/>
      <color rgb="FF000000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i/>
      <sz val="11"/>
      <color rgb="FF000000"/>
      <name val="Arial"/>
      <family val="2"/>
    </font>
    <font>
      <b/>
      <i/>
      <sz val="12"/>
      <color rgb="FF000000"/>
      <name val="Arial"/>
      <family val="2"/>
    </font>
    <font>
      <i/>
      <sz val="11"/>
      <color rgb="FF000000"/>
      <name val="Arial"/>
      <family val="2"/>
    </font>
    <font>
      <i/>
      <sz val="9"/>
      <color rgb="FF000000"/>
      <name val="Arial"/>
      <family val="2"/>
    </font>
    <font>
      <b/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CDCDC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FE699"/>
        <bgColor rgb="FF000000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11" fillId="0" borderId="44" applyNumberFormat="0" applyFill="0" applyAlignment="0" applyProtection="0"/>
    <xf numFmtId="0" fontId="11" fillId="0" borderId="0" applyNumberFormat="0" applyFill="0" applyBorder="0" applyAlignment="0" applyProtection="0"/>
    <xf numFmtId="164" fontId="22" fillId="0" borderId="0" applyFont="0" applyFill="0" applyBorder="0" applyAlignment="0" applyProtection="0"/>
  </cellStyleXfs>
  <cellXfs count="271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1" fillId="3" borderId="8" xfId="0" applyFont="1" applyFill="1" applyBorder="1" applyAlignment="1">
      <alignment vertical="center" wrapText="1"/>
    </xf>
    <xf numFmtId="0" fontId="1" fillId="3" borderId="13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vertical="center" wrapText="1"/>
    </xf>
    <xf numFmtId="0" fontId="1" fillId="3" borderId="34" xfId="0" applyFont="1" applyFill="1" applyBorder="1" applyAlignment="1">
      <alignment vertical="center" wrapText="1"/>
    </xf>
    <xf numFmtId="0" fontId="1" fillId="3" borderId="27" xfId="0" applyFont="1" applyFill="1" applyBorder="1" applyAlignment="1">
      <alignment vertical="center" wrapText="1"/>
    </xf>
    <xf numFmtId="0" fontId="1" fillId="3" borderId="24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22" xfId="0" applyFont="1" applyFill="1" applyBorder="1" applyAlignment="1">
      <alignment vertical="center" wrapText="1"/>
    </xf>
    <xf numFmtId="0" fontId="1" fillId="3" borderId="39" xfId="0" applyFont="1" applyFill="1" applyBorder="1" applyAlignment="1">
      <alignment vertical="center" wrapText="1"/>
    </xf>
    <xf numFmtId="0" fontId="3" fillId="3" borderId="34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7" fillId="0" borderId="0" xfId="0" applyFont="1" applyBorder="1"/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2" fontId="10" fillId="0" borderId="0" xfId="0" applyNumberFormat="1" applyFont="1" applyBorder="1" applyAlignment="1">
      <alignment vertical="center"/>
    </xf>
    <xf numFmtId="0" fontId="0" fillId="3" borderId="0" xfId="0" applyFill="1"/>
    <xf numFmtId="0" fontId="1" fillId="3" borderId="12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7" fillId="3" borderId="0" xfId="0" applyFont="1" applyFill="1" applyBorder="1"/>
    <xf numFmtId="0" fontId="9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right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34" xfId="0" applyFont="1" applyFill="1" applyBorder="1" applyAlignment="1" applyProtection="1">
      <alignment horizontal="center" vertical="center"/>
      <protection locked="0"/>
    </xf>
    <xf numFmtId="0" fontId="1" fillId="2" borderId="35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 wrapText="1"/>
      <protection locked="0"/>
    </xf>
    <xf numFmtId="0" fontId="1" fillId="2" borderId="34" xfId="0" applyFont="1" applyFill="1" applyBorder="1" applyAlignment="1" applyProtection="1">
      <alignment horizontal="center" vertical="center" wrapText="1"/>
      <protection locked="0"/>
    </xf>
    <xf numFmtId="0" fontId="1" fillId="2" borderId="31" xfId="0" applyFont="1" applyFill="1" applyBorder="1" applyAlignment="1" applyProtection="1">
      <alignment horizontal="center" vertical="center" wrapText="1"/>
      <protection locked="0"/>
    </xf>
    <xf numFmtId="0" fontId="1" fillId="2" borderId="31" xfId="0" applyFont="1" applyFill="1" applyBorder="1" applyAlignment="1" applyProtection="1">
      <alignment horizontal="center" vertical="center"/>
      <protection locked="0"/>
    </xf>
    <xf numFmtId="0" fontId="1" fillId="2" borderId="45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>
      <alignment horizontal="left" vertical="center" indent="1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 indent="13"/>
    </xf>
    <xf numFmtId="0" fontId="0" fillId="3" borderId="0" xfId="0" applyFill="1" applyBorder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1" fillId="3" borderId="0" xfId="0" applyFont="1" applyFill="1" applyAlignment="1">
      <alignment horizontal="center" vertical="center"/>
    </xf>
    <xf numFmtId="0" fontId="12" fillId="3" borderId="0" xfId="2" applyFont="1" applyFill="1" applyBorder="1"/>
    <xf numFmtId="0" fontId="13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 indent="12"/>
    </xf>
    <xf numFmtId="0" fontId="4" fillId="3" borderId="0" xfId="0" applyFont="1" applyFill="1" applyAlignment="1">
      <alignment vertical="center"/>
    </xf>
    <xf numFmtId="0" fontId="6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0" fillId="0" borderId="0" xfId="0" applyFill="1"/>
    <xf numFmtId="0" fontId="15" fillId="0" borderId="0" xfId="0" applyFont="1" applyAlignment="1">
      <alignment horizontal="left" vertical="center"/>
    </xf>
    <xf numFmtId="0" fontId="8" fillId="0" borderId="0" xfId="0" applyFont="1" applyFill="1" applyBorder="1" applyAlignment="1"/>
    <xf numFmtId="0" fontId="1" fillId="3" borderId="0" xfId="0" applyFont="1" applyFill="1"/>
    <xf numFmtId="0" fontId="10" fillId="3" borderId="0" xfId="0" applyFont="1" applyFill="1" applyBorder="1" applyAlignment="1"/>
    <xf numFmtId="0" fontId="1" fillId="3" borderId="0" xfId="0" applyFont="1" applyFill="1" applyBorder="1"/>
    <xf numFmtId="0" fontId="1" fillId="3" borderId="0" xfId="0" applyFont="1" applyFill="1" applyBorder="1" applyAlignment="1">
      <alignment horizontal="right"/>
    </xf>
    <xf numFmtId="0" fontId="19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wrapText="1"/>
    </xf>
    <xf numFmtId="0" fontId="10" fillId="3" borderId="0" xfId="0" applyFont="1" applyFill="1" applyBorder="1"/>
    <xf numFmtId="0" fontId="1" fillId="3" borderId="0" xfId="0" applyFont="1" applyFill="1" applyBorder="1" applyAlignment="1">
      <alignment horizontal="justify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1" fillId="3" borderId="44" xfId="1" applyFill="1" applyAlignment="1">
      <alignment horizontal="center" vertical="center"/>
    </xf>
    <xf numFmtId="0" fontId="11" fillId="3" borderId="44" xfId="1" applyFill="1" applyAlignment="1">
      <alignment horizontal="left" vertical="center"/>
    </xf>
    <xf numFmtId="0" fontId="11" fillId="3" borderId="44" xfId="1" applyFill="1" applyAlignment="1">
      <alignment horizontal="left" vertical="center" wrapText="1"/>
    </xf>
    <xf numFmtId="0" fontId="11" fillId="3" borderId="44" xfId="1" applyFill="1" applyAlignment="1">
      <alignment horizontal="center" vertical="center" wrapText="1"/>
    </xf>
    <xf numFmtId="0" fontId="11" fillId="3" borderId="44" xfId="1" applyFill="1" applyAlignment="1">
      <alignment horizontal="center"/>
    </xf>
    <xf numFmtId="0" fontId="11" fillId="3" borderId="44" xfId="1" applyFill="1" applyAlignment="1">
      <alignment horizontal="left"/>
    </xf>
    <xf numFmtId="0" fontId="11" fillId="3" borderId="44" xfId="1" applyFill="1" applyAlignment="1" applyProtection="1">
      <alignment horizontal="center"/>
    </xf>
    <xf numFmtId="0" fontId="11" fillId="3" borderId="44" xfId="1" applyFill="1" applyAlignment="1">
      <alignment horizontal="left" wrapText="1"/>
    </xf>
    <xf numFmtId="0" fontId="1" fillId="3" borderId="30" xfId="0" applyFont="1" applyFill="1" applyBorder="1" applyAlignment="1">
      <alignment horizontal="center"/>
    </xf>
    <xf numFmtId="0" fontId="1" fillId="0" borderId="0" xfId="0" applyFont="1" applyFill="1"/>
    <xf numFmtId="0" fontId="2" fillId="5" borderId="0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11" fillId="3" borderId="44" xfId="1" applyFill="1" applyAlignment="1">
      <alignment horizontal="center" vertic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/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12" fillId="0" borderId="0" xfId="2" applyFont="1" applyFill="1" applyBorder="1"/>
    <xf numFmtId="0" fontId="11" fillId="0" borderId="0" xfId="1" applyFill="1" applyBorder="1" applyAlignment="1">
      <alignment horizontal="center"/>
    </xf>
    <xf numFmtId="0" fontId="11" fillId="0" borderId="0" xfId="1" applyFill="1" applyBorder="1" applyAlignment="1">
      <alignment horizontal="left"/>
    </xf>
    <xf numFmtId="0" fontId="11" fillId="0" borderId="0" xfId="1" applyFill="1" applyBorder="1" applyAlignment="1" applyProtection="1">
      <alignment horizontal="center"/>
    </xf>
    <xf numFmtId="0" fontId="11" fillId="0" borderId="0" xfId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indent="13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 indent="12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Fill="1" applyBorder="1" applyAlignment="1">
      <alignment vertical="center"/>
    </xf>
    <xf numFmtId="2" fontId="16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1" fillId="0" borderId="0" xfId="1" applyFill="1" applyBorder="1" applyAlignment="1">
      <alignment vertical="center"/>
    </xf>
    <xf numFmtId="164" fontId="2" fillId="0" borderId="0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0" xfId="0" applyFont="1"/>
    <xf numFmtId="0" fontId="25" fillId="0" borderId="0" xfId="0" applyFont="1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2" fillId="3" borderId="0" xfId="0" applyFont="1" applyFill="1" applyAlignment="1">
      <alignment horizontal="right"/>
    </xf>
    <xf numFmtId="0" fontId="2" fillId="3" borderId="1" xfId="0" applyFont="1" applyFill="1" applyBorder="1" applyAlignment="1">
      <alignment horizontal="center"/>
    </xf>
    <xf numFmtId="0" fontId="23" fillId="0" borderId="0" xfId="0" applyFont="1"/>
    <xf numFmtId="0" fontId="26" fillId="0" borderId="0" xfId="0" applyFont="1"/>
    <xf numFmtId="0" fontId="1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>
      <alignment horizontal="right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35" fillId="10" borderId="0" xfId="0" applyFont="1" applyFill="1" applyBorder="1" applyAlignment="1"/>
    <xf numFmtId="0" fontId="35" fillId="10" borderId="0" xfId="0" applyFont="1" applyFill="1" applyBorder="1" applyAlignment="1">
      <alignment horizontal="center" vertical="center"/>
    </xf>
    <xf numFmtId="49" fontId="36" fillId="10" borderId="0" xfId="0" applyNumberFormat="1" applyFont="1" applyFill="1" applyBorder="1" applyAlignment="1">
      <alignment horizontal="right"/>
    </xf>
    <xf numFmtId="49" fontId="38" fillId="10" borderId="0" xfId="0" applyNumberFormat="1" applyFont="1" applyFill="1" applyBorder="1" applyAlignment="1">
      <alignment horizontal="right"/>
    </xf>
    <xf numFmtId="0" fontId="1" fillId="3" borderId="0" xfId="0" applyFont="1" applyFill="1" applyBorder="1" applyAlignment="1">
      <alignment horizontal="center"/>
    </xf>
    <xf numFmtId="0" fontId="16" fillId="3" borderId="0" xfId="0" applyFont="1" applyFill="1" applyBorder="1" applyAlignment="1">
      <alignment horizontal="right"/>
    </xf>
    <xf numFmtId="0" fontId="16" fillId="3" borderId="0" xfId="0" applyFont="1" applyFill="1" applyBorder="1" applyAlignment="1"/>
    <xf numFmtId="0" fontId="16" fillId="3" borderId="0" xfId="0" applyFont="1" applyFill="1" applyBorder="1" applyAlignment="1">
      <alignment horizontal="center"/>
    </xf>
    <xf numFmtId="0" fontId="40" fillId="3" borderId="0" xfId="0" applyFont="1" applyFill="1" applyAlignment="1">
      <alignment horizontal="right"/>
    </xf>
    <xf numFmtId="9" fontId="17" fillId="3" borderId="0" xfId="0" applyNumberFormat="1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left"/>
    </xf>
    <xf numFmtId="0" fontId="1" fillId="3" borderId="0" xfId="0" applyNumberFormat="1" applyFont="1" applyFill="1" applyBorder="1"/>
    <xf numFmtId="9" fontId="1" fillId="3" borderId="0" xfId="0" applyNumberFormat="1" applyFont="1" applyFill="1" applyBorder="1"/>
    <xf numFmtId="0" fontId="1" fillId="8" borderId="0" xfId="0" applyFont="1" applyFill="1" applyBorder="1" applyProtection="1"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11" fillId="3" borderId="44" xfId="1" applyFill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 applyProtection="1">
      <alignment horizontal="center" vertical="center"/>
      <protection locked="0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1" fillId="2" borderId="23" xfId="0" applyFont="1" applyFill="1" applyBorder="1" applyAlignment="1" applyProtection="1">
      <alignment horizontal="center" vertical="center"/>
      <protection locked="0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 wrapText="1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2" borderId="21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 applyProtection="1">
      <alignment horizontal="center" vertical="center" wrapText="1"/>
      <protection locked="0"/>
    </xf>
    <xf numFmtId="2" fontId="16" fillId="3" borderId="15" xfId="0" applyNumberFormat="1" applyFont="1" applyFill="1" applyBorder="1" applyAlignment="1">
      <alignment horizontal="center" vertical="center"/>
    </xf>
    <xf numFmtId="2" fontId="16" fillId="3" borderId="16" xfId="0" applyNumberFormat="1" applyFont="1" applyFill="1" applyBorder="1" applyAlignment="1">
      <alignment horizontal="center" vertical="center"/>
    </xf>
    <xf numFmtId="2" fontId="16" fillId="3" borderId="17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25" xfId="0" applyFont="1" applyFill="1" applyBorder="1" applyAlignment="1" applyProtection="1">
      <alignment horizontal="center" vertical="center" wrapText="1"/>
      <protection locked="0"/>
    </xf>
    <xf numFmtId="0" fontId="37" fillId="10" borderId="0" xfId="0" applyNumberFormat="1" applyFont="1" applyFill="1" applyBorder="1" applyAlignment="1">
      <alignment horizontal="center" vertical="center"/>
    </xf>
    <xf numFmtId="0" fontId="39" fillId="10" borderId="0" xfId="0" applyNumberFormat="1" applyFont="1" applyFill="1" applyBorder="1" applyAlignment="1">
      <alignment horizontal="center" vertical="center"/>
    </xf>
    <xf numFmtId="0" fontId="31" fillId="10" borderId="1" xfId="0" applyNumberFormat="1" applyFont="1" applyFill="1" applyBorder="1" applyAlignment="1">
      <alignment horizontal="center" vertical="center" wrapText="1"/>
    </xf>
    <xf numFmtId="49" fontId="32" fillId="10" borderId="1" xfId="0" applyNumberFormat="1" applyFont="1" applyFill="1" applyBorder="1" applyAlignment="1">
      <alignment horizontal="left" vertical="center" wrapText="1"/>
    </xf>
    <xf numFmtId="0" fontId="33" fillId="11" borderId="1" xfId="0" applyNumberFormat="1" applyFont="1" applyFill="1" applyBorder="1" applyAlignment="1" applyProtection="1">
      <alignment horizontal="center" vertical="center"/>
      <protection locked="0"/>
    </xf>
    <xf numFmtId="0" fontId="31" fillId="10" borderId="34" xfId="0" applyNumberFormat="1" applyFont="1" applyFill="1" applyBorder="1" applyAlignment="1">
      <alignment horizontal="center" vertical="center" wrapText="1"/>
    </xf>
    <xf numFmtId="49" fontId="32" fillId="10" borderId="34" xfId="0" applyNumberFormat="1" applyFont="1" applyFill="1" applyBorder="1" applyAlignment="1">
      <alignment horizontal="left" vertical="center" wrapText="1"/>
    </xf>
    <xf numFmtId="0" fontId="33" fillId="11" borderId="34" xfId="0" applyNumberFormat="1" applyFont="1" applyFill="1" applyBorder="1" applyAlignment="1" applyProtection="1">
      <alignment horizontal="center" vertical="center"/>
      <protection locked="0"/>
    </xf>
    <xf numFmtId="0" fontId="30" fillId="9" borderId="46" xfId="0" applyFont="1" applyFill="1" applyBorder="1" applyAlignment="1">
      <alignment horizontal="left" vertical="top" wrapText="1"/>
    </xf>
    <xf numFmtId="0" fontId="30" fillId="9" borderId="19" xfId="0" applyFont="1" applyFill="1" applyBorder="1" applyAlignment="1">
      <alignment horizontal="left" vertical="top" wrapText="1"/>
    </xf>
    <xf numFmtId="0" fontId="30" fillId="9" borderId="20" xfId="0" applyFont="1" applyFill="1" applyBorder="1" applyAlignment="1">
      <alignment horizontal="left" vertical="top" wrapText="1"/>
    </xf>
    <xf numFmtId="0" fontId="30" fillId="9" borderId="29" xfId="0" applyFont="1" applyFill="1" applyBorder="1" applyAlignment="1">
      <alignment horizontal="left" vertical="top" wrapText="1"/>
    </xf>
    <xf numFmtId="0" fontId="30" fillId="9" borderId="0" xfId="0" applyFont="1" applyFill="1" applyBorder="1" applyAlignment="1">
      <alignment horizontal="left" vertical="top" wrapText="1"/>
    </xf>
    <xf numFmtId="0" fontId="30" fillId="9" borderId="25" xfId="0" applyFont="1" applyFill="1" applyBorder="1" applyAlignment="1">
      <alignment horizontal="left" vertical="top" wrapText="1"/>
    </xf>
    <xf numFmtId="0" fontId="30" fillId="9" borderId="30" xfId="0" applyFont="1" applyFill="1" applyBorder="1" applyAlignment="1">
      <alignment horizontal="left" vertical="top" wrapText="1"/>
    </xf>
    <xf numFmtId="0" fontId="30" fillId="9" borderId="32" xfId="0" applyFont="1" applyFill="1" applyBorder="1" applyAlignment="1">
      <alignment horizontal="left" vertical="top" wrapText="1"/>
    </xf>
    <xf numFmtId="0" fontId="30" fillId="9" borderId="33" xfId="0" applyFont="1" applyFill="1" applyBorder="1" applyAlignment="1">
      <alignment horizontal="left" vertical="top" wrapText="1"/>
    </xf>
    <xf numFmtId="0" fontId="34" fillId="9" borderId="15" xfId="0" applyFont="1" applyFill="1" applyBorder="1" applyAlignment="1">
      <alignment horizontal="center" vertical="center" wrapText="1"/>
    </xf>
    <xf numFmtId="0" fontId="34" fillId="9" borderId="16" xfId="0" applyFont="1" applyFill="1" applyBorder="1" applyAlignment="1">
      <alignment horizontal="center" vertical="center" wrapText="1"/>
    </xf>
    <xf numFmtId="0" fontId="34" fillId="9" borderId="17" xfId="0" applyFont="1" applyFill="1" applyBorder="1" applyAlignment="1">
      <alignment horizontal="center" vertical="center" wrapText="1"/>
    </xf>
    <xf numFmtId="0" fontId="31" fillId="10" borderId="27" xfId="0" applyNumberFormat="1" applyFont="1" applyFill="1" applyBorder="1" applyAlignment="1">
      <alignment horizontal="center" vertical="center" wrapText="1"/>
    </xf>
    <xf numFmtId="49" fontId="32" fillId="10" borderId="27" xfId="0" applyNumberFormat="1" applyFont="1" applyFill="1" applyBorder="1" applyAlignment="1">
      <alignment horizontal="left" vertical="center" wrapText="1"/>
    </xf>
    <xf numFmtId="0" fontId="33" fillId="11" borderId="27" xfId="0" applyNumberFormat="1" applyFont="1" applyFill="1" applyBorder="1" applyAlignment="1" applyProtection="1">
      <alignment horizontal="center" vertical="center"/>
      <protection locked="0"/>
    </xf>
    <xf numFmtId="0" fontId="29" fillId="9" borderId="46" xfId="0" applyFont="1" applyFill="1" applyBorder="1" applyAlignment="1">
      <alignment horizontal="center" vertical="top" wrapText="1"/>
    </xf>
    <xf numFmtId="0" fontId="29" fillId="9" borderId="19" xfId="0" applyFont="1" applyFill="1" applyBorder="1" applyAlignment="1">
      <alignment horizontal="center" vertical="top" wrapText="1"/>
    </xf>
    <xf numFmtId="0" fontId="29" fillId="9" borderId="20" xfId="0" applyFont="1" applyFill="1" applyBorder="1" applyAlignment="1">
      <alignment horizontal="center" vertical="top" wrapText="1"/>
    </xf>
    <xf numFmtId="0" fontId="29" fillId="9" borderId="30" xfId="0" applyFont="1" applyFill="1" applyBorder="1" applyAlignment="1">
      <alignment horizontal="center" vertical="top" wrapText="1"/>
    </xf>
    <xf numFmtId="0" fontId="29" fillId="9" borderId="32" xfId="0" applyFont="1" applyFill="1" applyBorder="1" applyAlignment="1">
      <alignment horizontal="center" vertical="top" wrapText="1"/>
    </xf>
    <xf numFmtId="0" fontId="29" fillId="9" borderId="33" xfId="0" applyFont="1" applyFill="1" applyBorder="1" applyAlignment="1">
      <alignment horizontal="center" vertical="top" wrapText="1"/>
    </xf>
    <xf numFmtId="0" fontId="21" fillId="3" borderId="44" xfId="1" applyFont="1" applyFill="1" applyAlignment="1">
      <alignment horizontal="center" vertical="center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 applyProtection="1">
      <alignment horizontal="center" vertical="center" wrapText="1"/>
      <protection locked="0"/>
    </xf>
    <xf numFmtId="0" fontId="1" fillId="4" borderId="37" xfId="0" applyFont="1" applyFill="1" applyBorder="1" applyAlignment="1" applyProtection="1">
      <alignment horizontal="center" vertical="center" wrapText="1"/>
      <protection locked="0"/>
    </xf>
    <xf numFmtId="0" fontId="1" fillId="4" borderId="38" xfId="0" applyFont="1" applyFill="1" applyBorder="1" applyAlignment="1" applyProtection="1">
      <alignment horizontal="center" vertical="center" wrapText="1"/>
      <protection locked="0"/>
    </xf>
    <xf numFmtId="0" fontId="1" fillId="4" borderId="39" xfId="0" applyFont="1" applyFill="1" applyBorder="1" applyAlignment="1" applyProtection="1">
      <alignment horizontal="center" vertical="center" wrapText="1"/>
      <protection locked="0"/>
    </xf>
    <xf numFmtId="0" fontId="1" fillId="4" borderId="32" xfId="0" applyFont="1" applyFill="1" applyBorder="1" applyAlignment="1" applyProtection="1">
      <alignment horizontal="center" vertical="center" wrapText="1"/>
      <protection locked="0"/>
    </xf>
    <xf numFmtId="0" fontId="1" fillId="4" borderId="33" xfId="0" applyFont="1" applyFill="1" applyBorder="1" applyAlignment="1" applyProtection="1">
      <alignment horizontal="center" vertical="center" wrapText="1"/>
      <protection locked="0"/>
    </xf>
    <xf numFmtId="0" fontId="1" fillId="3" borderId="40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1" xfId="0" applyFont="1" applyFill="1" applyBorder="1" applyAlignment="1" applyProtection="1">
      <alignment horizontal="center" vertical="center" wrapText="1"/>
      <protection locked="0"/>
    </xf>
    <xf numFmtId="0" fontId="1" fillId="4" borderId="22" xfId="0" applyFont="1" applyFill="1" applyBorder="1" applyAlignment="1" applyProtection="1">
      <alignment horizontal="center" vertical="center" wrapText="1"/>
      <protection locked="0"/>
    </xf>
    <xf numFmtId="0" fontId="1" fillId="4" borderId="23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 applyProtection="1">
      <alignment horizontal="center" vertical="center" wrapText="1"/>
      <protection locked="0"/>
    </xf>
    <xf numFmtId="0" fontId="1" fillId="4" borderId="42" xfId="0" applyFont="1" applyFill="1" applyBorder="1" applyAlignment="1" applyProtection="1">
      <alignment horizontal="center" vertical="center" wrapText="1"/>
      <protection locked="0"/>
    </xf>
    <xf numFmtId="0" fontId="1" fillId="4" borderId="43" xfId="0" applyFont="1" applyFill="1" applyBorder="1" applyAlignment="1" applyProtection="1">
      <alignment horizontal="center" vertical="center" wrapText="1"/>
      <protection locked="0"/>
    </xf>
    <xf numFmtId="0" fontId="1" fillId="4" borderId="24" xfId="0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Border="1" applyAlignment="1" applyProtection="1">
      <alignment horizontal="center"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" fillId="4" borderId="21" xfId="0" applyFont="1" applyFill="1" applyBorder="1" applyAlignment="1" applyProtection="1">
      <alignment horizontal="center" vertical="center"/>
      <protection locked="0"/>
    </xf>
    <xf numFmtId="0" fontId="1" fillId="4" borderId="22" xfId="0" applyFont="1" applyFill="1" applyBorder="1" applyAlignment="1" applyProtection="1">
      <alignment horizontal="center" vertical="center"/>
      <protection locked="0"/>
    </xf>
    <xf numFmtId="0" fontId="1" fillId="4" borderId="23" xfId="0" applyFont="1" applyFill="1" applyBorder="1" applyAlignment="1" applyProtection="1">
      <alignment horizontal="center" vertical="center"/>
      <protection locked="0"/>
    </xf>
    <xf numFmtId="0" fontId="1" fillId="4" borderId="36" xfId="0" applyFont="1" applyFill="1" applyBorder="1" applyAlignment="1" applyProtection="1">
      <alignment horizontal="center" vertical="center"/>
      <protection locked="0"/>
    </xf>
    <xf numFmtId="0" fontId="1" fillId="4" borderId="37" xfId="0" applyFont="1" applyFill="1" applyBorder="1" applyAlignment="1" applyProtection="1">
      <alignment horizontal="center" vertical="center"/>
      <protection locked="0"/>
    </xf>
    <xf numFmtId="0" fontId="1" fillId="4" borderId="38" xfId="0" applyFont="1" applyFill="1" applyBorder="1" applyAlignment="1" applyProtection="1">
      <alignment horizontal="center" vertical="center"/>
      <protection locked="0"/>
    </xf>
    <xf numFmtId="0" fontId="1" fillId="4" borderId="39" xfId="0" applyFont="1" applyFill="1" applyBorder="1" applyAlignment="1" applyProtection="1">
      <alignment horizontal="center" vertical="center"/>
      <protection locked="0"/>
    </xf>
    <xf numFmtId="0" fontId="1" fillId="4" borderId="32" xfId="0" applyFont="1" applyFill="1" applyBorder="1" applyAlignment="1" applyProtection="1">
      <alignment horizontal="center" vertical="center"/>
      <protection locked="0"/>
    </xf>
    <xf numFmtId="0" fontId="1" fillId="4" borderId="3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4" fillId="4" borderId="36" xfId="0" applyFont="1" applyFill="1" applyBorder="1" applyAlignment="1" applyProtection="1">
      <alignment horizontal="center" vertical="center"/>
      <protection locked="0"/>
    </xf>
    <xf numFmtId="0" fontId="14" fillId="4" borderId="37" xfId="0" applyFont="1" applyFill="1" applyBorder="1" applyAlignment="1" applyProtection="1">
      <alignment horizontal="center" vertical="center"/>
      <protection locked="0"/>
    </xf>
    <xf numFmtId="0" fontId="14" fillId="4" borderId="38" xfId="0" applyFont="1" applyFill="1" applyBorder="1" applyAlignment="1" applyProtection="1">
      <alignment horizontal="center" vertical="center"/>
      <protection locked="0"/>
    </xf>
    <xf numFmtId="0" fontId="14" fillId="4" borderId="39" xfId="0" applyFont="1" applyFill="1" applyBorder="1" applyAlignment="1" applyProtection="1">
      <alignment horizontal="center" vertical="center"/>
      <protection locked="0"/>
    </xf>
    <xf numFmtId="0" fontId="14" fillId="4" borderId="32" xfId="0" applyFont="1" applyFill="1" applyBorder="1" applyAlignment="1" applyProtection="1">
      <alignment horizontal="center" vertical="center"/>
      <protection locked="0"/>
    </xf>
    <xf numFmtId="0" fontId="14" fillId="4" borderId="33" xfId="0" applyFont="1" applyFill="1" applyBorder="1" applyAlignment="1" applyProtection="1">
      <alignment horizontal="center" vertical="center"/>
      <protection locked="0"/>
    </xf>
    <xf numFmtId="0" fontId="14" fillId="4" borderId="24" xfId="0" applyFont="1" applyFill="1" applyBorder="1" applyAlignment="1" applyProtection="1">
      <alignment horizontal="center" vertical="center"/>
      <protection locked="0"/>
    </xf>
    <xf numFmtId="0" fontId="14" fillId="4" borderId="0" xfId="0" applyFont="1" applyFill="1" applyBorder="1" applyAlignment="1" applyProtection="1">
      <alignment horizontal="center" vertical="center"/>
      <protection locked="0"/>
    </xf>
    <xf numFmtId="0" fontId="14" fillId="4" borderId="25" xfId="0" applyFont="1" applyFill="1" applyBorder="1" applyAlignment="1" applyProtection="1">
      <alignment horizontal="center" vertical="center"/>
      <protection locked="0"/>
    </xf>
    <xf numFmtId="0" fontId="14" fillId="4" borderId="21" xfId="0" applyFont="1" applyFill="1" applyBorder="1" applyAlignment="1" applyProtection="1">
      <alignment horizontal="center" vertical="center"/>
      <protection locked="0"/>
    </xf>
    <xf numFmtId="0" fontId="14" fillId="4" borderId="22" xfId="0" applyFont="1" applyFill="1" applyBorder="1" applyAlignment="1" applyProtection="1">
      <alignment horizontal="center" vertical="center"/>
      <protection locked="0"/>
    </xf>
    <xf numFmtId="0" fontId="14" fillId="4" borderId="23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left"/>
    </xf>
  </cellXfs>
  <cellStyles count="4">
    <cellStyle name="Normale" xfId="0" builtinId="0"/>
    <cellStyle name="Titolo 3" xfId="1" builtinId="18"/>
    <cellStyle name="Titolo 4" xfId="2" builtinId="19"/>
    <cellStyle name="Valuta" xfId="3" builtinId="4"/>
  </cellStyles>
  <dxfs count="33">
    <dxf>
      <protection locked="0"/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alignment horizontal="right"/>
    </dxf>
    <dxf>
      <alignment horizontal="righ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111924</xdr:colOff>
      <xdr:row>13</xdr:row>
      <xdr:rowOff>73819</xdr:rowOff>
    </xdr:from>
    <xdr:to>
      <xdr:col>10</xdr:col>
      <xdr:colOff>652467</xdr:colOff>
      <xdr:row>21</xdr:row>
      <xdr:rowOff>150019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10575BB1-F0F9-40CF-BAAB-0BCE8D20E0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43" y="2740819"/>
          <a:ext cx="6005512" cy="1600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128589</xdr:colOff>
      <xdr:row>24</xdr:row>
      <xdr:rowOff>85725</xdr:rowOff>
    </xdr:from>
    <xdr:to>
      <xdr:col>10</xdr:col>
      <xdr:colOff>571500</xdr:colOff>
      <xdr:row>32</xdr:row>
      <xdr:rowOff>119062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8E353A52-E55A-4001-BC6A-9AD2B0DC873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313" b="78458"/>
        <a:stretch/>
      </xdr:blipFill>
      <xdr:spPr bwMode="auto">
        <a:xfrm>
          <a:off x="735808" y="4848225"/>
          <a:ext cx="5907880" cy="15573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128589</xdr:colOff>
      <xdr:row>35</xdr:row>
      <xdr:rowOff>47625</xdr:rowOff>
    </xdr:from>
    <xdr:to>
      <xdr:col>10</xdr:col>
      <xdr:colOff>511970</xdr:colOff>
      <xdr:row>45</xdr:row>
      <xdr:rowOff>154781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BC2FD65E-F294-4D9C-9D57-1F094E9625E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530" r="4287" b="49638"/>
        <a:stretch/>
      </xdr:blipFill>
      <xdr:spPr bwMode="auto">
        <a:xfrm>
          <a:off x="735808" y="6905625"/>
          <a:ext cx="5848350" cy="20121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35719</xdr:colOff>
      <xdr:row>60</xdr:row>
      <xdr:rowOff>47624</xdr:rowOff>
    </xdr:from>
    <xdr:to>
      <xdr:col>10</xdr:col>
      <xdr:colOff>559594</xdr:colOff>
      <xdr:row>69</xdr:row>
      <xdr:rowOff>169068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7DEA9B3A-4B84-495F-B89B-04BFEFF3280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571" r="1988" b="-1"/>
        <a:stretch/>
      </xdr:blipFill>
      <xdr:spPr bwMode="auto">
        <a:xfrm>
          <a:off x="642938" y="11953874"/>
          <a:ext cx="5988844" cy="18359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47625</xdr:colOff>
      <xdr:row>48</xdr:row>
      <xdr:rowOff>47626</xdr:rowOff>
    </xdr:from>
    <xdr:to>
      <xdr:col>10</xdr:col>
      <xdr:colOff>585787</xdr:colOff>
      <xdr:row>58</xdr:row>
      <xdr:rowOff>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276C2073-EDBB-44EC-A09A-239C3C04BF8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54" t="48777" b="26111"/>
        <a:stretch/>
      </xdr:blipFill>
      <xdr:spPr bwMode="auto">
        <a:xfrm>
          <a:off x="654844" y="9548814"/>
          <a:ext cx="6003131" cy="1857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107156</xdr:colOff>
      <xdr:row>72</xdr:row>
      <xdr:rowOff>16670</xdr:rowOff>
    </xdr:from>
    <xdr:to>
      <xdr:col>10</xdr:col>
      <xdr:colOff>488156</xdr:colOff>
      <xdr:row>81</xdr:row>
      <xdr:rowOff>47625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id="{7688874F-521B-49C2-B436-FDDD798AFCF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2" r="3007" b="81318"/>
        <a:stretch/>
      </xdr:blipFill>
      <xdr:spPr bwMode="auto">
        <a:xfrm>
          <a:off x="714375" y="14363701"/>
          <a:ext cx="5845969" cy="17692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11904</xdr:colOff>
      <xdr:row>83</xdr:row>
      <xdr:rowOff>11907</xdr:rowOff>
    </xdr:from>
    <xdr:to>
      <xdr:col>10</xdr:col>
      <xdr:colOff>592928</xdr:colOff>
      <xdr:row>92</xdr:row>
      <xdr:rowOff>23813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6140B168-905B-4870-8878-7335460E1AA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20" t="21499" b="59768"/>
        <a:stretch/>
      </xdr:blipFill>
      <xdr:spPr bwMode="auto">
        <a:xfrm>
          <a:off x="619123" y="16478251"/>
          <a:ext cx="6045993" cy="17740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523876</xdr:colOff>
      <xdr:row>94</xdr:row>
      <xdr:rowOff>23813</xdr:rowOff>
    </xdr:from>
    <xdr:to>
      <xdr:col>11</xdr:col>
      <xdr:colOff>21432</xdr:colOff>
      <xdr:row>102</xdr:row>
      <xdr:rowOff>178595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877458E5-1EB1-43E6-8360-E60616767FE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93" t="40357" r="193" b="41916"/>
        <a:stretch/>
      </xdr:blipFill>
      <xdr:spPr bwMode="auto">
        <a:xfrm>
          <a:off x="523876" y="18633282"/>
          <a:ext cx="6176962" cy="1678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571501</xdr:colOff>
      <xdr:row>104</xdr:row>
      <xdr:rowOff>353786</xdr:rowOff>
    </xdr:from>
    <xdr:to>
      <xdr:col>11</xdr:col>
      <xdr:colOff>69056</xdr:colOff>
      <xdr:row>114</xdr:row>
      <xdr:rowOff>144577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id="{33AB06C7-2DBB-4649-989E-577EF0C6D90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9782" b="20780"/>
        <a:stretch/>
      </xdr:blipFill>
      <xdr:spPr bwMode="auto">
        <a:xfrm>
          <a:off x="571501" y="20832536"/>
          <a:ext cx="6233091" cy="18726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68035</xdr:colOff>
      <xdr:row>116</xdr:row>
      <xdr:rowOff>13607</xdr:rowOff>
    </xdr:from>
    <xdr:to>
      <xdr:col>11</xdr:col>
      <xdr:colOff>177912</xdr:colOff>
      <xdr:row>125</xdr:row>
      <xdr:rowOff>62591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193CE746-DDC9-4BBC-8C0D-0B692E97F6B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1681"/>
        <a:stretch/>
      </xdr:blipFill>
      <xdr:spPr bwMode="auto">
        <a:xfrm>
          <a:off x="680356" y="22955250"/>
          <a:ext cx="6233092" cy="17634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149679</xdr:colOff>
      <xdr:row>127</xdr:row>
      <xdr:rowOff>40822</xdr:rowOff>
    </xdr:from>
    <xdr:to>
      <xdr:col>5</xdr:col>
      <xdr:colOff>489857</xdr:colOff>
      <xdr:row>136</xdr:row>
      <xdr:rowOff>68037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73C95788-1AF0-4D76-A366-DAF97857FE6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04" t="2591" r="52146" b="76415"/>
        <a:stretch/>
      </xdr:blipFill>
      <xdr:spPr bwMode="auto">
        <a:xfrm>
          <a:off x="762000" y="25077965"/>
          <a:ext cx="2789464" cy="17417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149679</xdr:colOff>
      <xdr:row>137</xdr:row>
      <xdr:rowOff>340178</xdr:rowOff>
    </xdr:from>
    <xdr:to>
      <xdr:col>5</xdr:col>
      <xdr:colOff>503464</xdr:colOff>
      <xdr:row>147</xdr:row>
      <xdr:rowOff>27214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id="{87179CBC-467D-46C8-A89F-3237800CA54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8" t="25914" r="52515" b="52764"/>
        <a:stretch/>
      </xdr:blipFill>
      <xdr:spPr bwMode="auto">
        <a:xfrm>
          <a:off x="762000" y="27282321"/>
          <a:ext cx="2803071" cy="17689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585107</xdr:colOff>
      <xdr:row>127</xdr:row>
      <xdr:rowOff>40823</xdr:rowOff>
    </xdr:from>
    <xdr:to>
      <xdr:col>10</xdr:col>
      <xdr:colOff>571502</xdr:colOff>
      <xdr:row>136</xdr:row>
      <xdr:rowOff>108858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34933CDA-9946-4CAB-A2CA-B01E3BAB2E3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805" t="2591" r="1626" b="75923"/>
        <a:stretch/>
      </xdr:blipFill>
      <xdr:spPr bwMode="auto">
        <a:xfrm>
          <a:off x="3646714" y="25077966"/>
          <a:ext cx="3048002" cy="17825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149679</xdr:colOff>
      <xdr:row>148</xdr:row>
      <xdr:rowOff>299358</xdr:rowOff>
    </xdr:from>
    <xdr:to>
      <xdr:col>6</xdr:col>
      <xdr:colOff>0</xdr:colOff>
      <xdr:row>160</xdr:row>
      <xdr:rowOff>40822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E2F38A99-ED03-4B6F-973C-70453C5EBB2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18" t="48220" r="52081" b="25537"/>
        <a:stretch/>
      </xdr:blipFill>
      <xdr:spPr bwMode="auto">
        <a:xfrm>
          <a:off x="762000" y="29337001"/>
          <a:ext cx="2911929" cy="21771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449035</xdr:colOff>
      <xdr:row>137</xdr:row>
      <xdr:rowOff>285749</xdr:rowOff>
    </xdr:from>
    <xdr:to>
      <xdr:col>10</xdr:col>
      <xdr:colOff>421821</xdr:colOff>
      <xdr:row>146</xdr:row>
      <xdr:rowOff>163285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id="{6122A221-F0E3-4E50-B07D-AF29EC3CD9E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654" t="25914" r="1993" b="52764"/>
        <a:stretch/>
      </xdr:blipFill>
      <xdr:spPr bwMode="auto">
        <a:xfrm>
          <a:off x="3510642" y="27227892"/>
          <a:ext cx="3034393" cy="17689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163287</xdr:colOff>
      <xdr:row>162</xdr:row>
      <xdr:rowOff>81643</xdr:rowOff>
    </xdr:from>
    <xdr:to>
      <xdr:col>6</xdr:col>
      <xdr:colOff>40823</xdr:colOff>
      <xdr:row>172</xdr:row>
      <xdr:rowOff>13608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6F68C16F-A564-4B51-900A-C69124001C6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01" t="77087" r="51865" b="771"/>
        <a:stretch/>
      </xdr:blipFill>
      <xdr:spPr bwMode="auto">
        <a:xfrm>
          <a:off x="775608" y="31935964"/>
          <a:ext cx="2939144" cy="18369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598713</xdr:colOff>
      <xdr:row>149</xdr:row>
      <xdr:rowOff>13607</xdr:rowOff>
    </xdr:from>
    <xdr:to>
      <xdr:col>10</xdr:col>
      <xdr:colOff>557893</xdr:colOff>
      <xdr:row>159</xdr:row>
      <xdr:rowOff>40820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6D054D05-AB03-4694-B41B-6803B2CD1C1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520" t="51172" r="1345" b="25537"/>
        <a:stretch/>
      </xdr:blipFill>
      <xdr:spPr bwMode="auto">
        <a:xfrm>
          <a:off x="3660320" y="29391428"/>
          <a:ext cx="3020787" cy="19322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27213</xdr:colOff>
      <xdr:row>162</xdr:row>
      <xdr:rowOff>122465</xdr:rowOff>
    </xdr:from>
    <xdr:to>
      <xdr:col>11</xdr:col>
      <xdr:colOff>13607</xdr:colOff>
      <xdr:row>172</xdr:row>
      <xdr:rowOff>54430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472189A9-4FFF-4BF4-8444-1D04BA8F449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870" t="77087" r="1561" b="771"/>
        <a:stretch/>
      </xdr:blipFill>
      <xdr:spPr bwMode="auto">
        <a:xfrm>
          <a:off x="3701142" y="31976786"/>
          <a:ext cx="3048001" cy="18369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unzia Iuliano" refreshedDate="43367.701100925929" createdVersion="6" refreshedVersion="6" minRefreshableVersion="3" recordCount="29" xr:uid="{00000000-000A-0000-FFFF-FFFF01000000}">
  <cacheSource type="worksheet">
    <worksheetSource ref="I6:L35" sheet="All.3 DANNO LG MIBACT"/>
  </cacheSource>
  <cacheFields count="4">
    <cacheField name="Danno" numFmtId="0">
      <sharedItems containsString="0" containsBlank="1" containsNumber="1" containsInteger="1" minValue="1" maxValue="28"/>
    </cacheField>
    <cacheField name="Meccanismo" numFmtId="0">
      <sharedItems containsBlank="1"/>
    </cacheField>
    <cacheField name="Livello di danno" numFmtId="0">
      <sharedItems containsString="0" containsBlank="1" containsNumber="1" containsInteger="1" minValue="0" maxValue="4"/>
    </cacheField>
    <cacheField name="Stato di danno" numFmtId="0">
      <sharedItems containsBlank="1" count="6">
        <m/>
        <s v="DG"/>
        <s v="DL"/>
        <s v="NULLO"/>
        <s v="DGG"/>
        <s v="CR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m/>
    <m/>
    <m/>
    <x v="0"/>
  </r>
  <r>
    <n v="1"/>
    <s v="RIBALTAMENTO DELLA FACCIATA"/>
    <n v="2"/>
    <x v="1"/>
  </r>
  <r>
    <n v="2"/>
    <s v="MECCANISMI NELLA SOMMITÀ DELLA FACCIATA"/>
    <n v="3"/>
    <x v="1"/>
  </r>
  <r>
    <n v="3"/>
    <s v="MECCANISMI NEL PIANO DELLA FACCIATA"/>
    <n v="1"/>
    <x v="2"/>
  </r>
  <r>
    <n v="4"/>
    <s v="PROTIRO – NARTECE"/>
    <n v="0"/>
    <x v="3"/>
  </r>
  <r>
    <n v="5"/>
    <s v="RISPOSTA TRASVERSALE DELL’AULA"/>
    <n v="3"/>
    <x v="1"/>
  </r>
  <r>
    <n v="6"/>
    <s v="MECCANISMI DI TAGLIO NELLE PARETI LATERALI (RISPOSTA LONGITUDINALE)"/>
    <n v="1"/>
    <x v="2"/>
  </r>
  <r>
    <n v="7"/>
    <s v="RISPOSTA LONGITUDINALE DEL COLONNATO NELLE CHIESE A PIÙ NAVATE"/>
    <n v="0"/>
    <x v="3"/>
  </r>
  <r>
    <n v="8"/>
    <s v="VOLTE DELLA NAVATA CENTRALE"/>
    <n v="1"/>
    <x v="2"/>
  </r>
  <r>
    <n v="9"/>
    <s v="VOLTE DELLE NAVATE LATERALI"/>
    <n v="0"/>
    <x v="3"/>
  </r>
  <r>
    <n v="10"/>
    <s v="RIBALTAMENTO DELLE PARETI DI ESTREMITÀ DEL TRANSETTO"/>
    <n v="0"/>
    <x v="3"/>
  </r>
  <r>
    <n v="11"/>
    <s v="MECCANISMI DI TAGLIO NELLE PARETI LATERALI DEL TRANSETTO"/>
    <n v="0"/>
    <x v="3"/>
  </r>
  <r>
    <n v="12"/>
    <s v="VOLTE DEL TRANSETTO"/>
    <n v="0"/>
    <x v="3"/>
  </r>
  <r>
    <n v="13"/>
    <s v="ARCHI TRIONFALI"/>
    <n v="4"/>
    <x v="4"/>
  </r>
  <r>
    <n v="14"/>
    <s v="CUPOLA – TAMBURO/TIBURIO"/>
    <n v="0"/>
    <x v="3"/>
  </r>
  <r>
    <n v="15"/>
    <s v="LANTERNA"/>
    <n v="0"/>
    <x v="3"/>
  </r>
  <r>
    <n v="16"/>
    <s v="RIBALTAMENTO DELL’ABSIDE"/>
    <n v="0"/>
    <x v="3"/>
  </r>
  <r>
    <n v="17"/>
    <s v="MECCANISMI DI TAGLIO NEL PRESBITERIO O NELL’ABSIDE"/>
    <n v="1"/>
    <x v="2"/>
  </r>
  <r>
    <n v="18"/>
    <s v="VOLTE DEL PRESBITERIO O DELL’ABSIDE"/>
    <n v="1"/>
    <x v="2"/>
  </r>
  <r>
    <n v="19"/>
    <s v="MECCANISMI NEGLI ELEMENTI DI COPERTURA – PARETI LATERALI DELL’AULA"/>
    <n v="0"/>
    <x v="3"/>
  </r>
  <r>
    <n v="20"/>
    <s v="MECCANISMI NEGLI ELEMENTI DI COPERTURA – TRANSETTO"/>
    <n v="0"/>
    <x v="3"/>
  </r>
  <r>
    <n v="21"/>
    <s v="MECCANISMI NEGLI ELEMENTI DI COPERTURA – ABSIDE E PRESBITERIO"/>
    <n v="0"/>
    <x v="3"/>
  </r>
  <r>
    <n v="22"/>
    <s v="RIBALTAMENTO DELLE CAPPELLE"/>
    <n v="0"/>
    <x v="3"/>
  </r>
  <r>
    <n v="23"/>
    <s v="MECCANISMI DI TAGLIO NELLE PARETI DELLE CAPPELLE"/>
    <n v="0"/>
    <x v="3"/>
  </r>
  <r>
    <n v="24"/>
    <s v="VOLTE DELLE CAPPELLE"/>
    <n v="0"/>
    <x v="3"/>
  </r>
  <r>
    <n v="25"/>
    <s v="INTERAZIONI IN PROSSIMITÀ DI IRREGOLARITÀ PLANO-ALTIMETRICHE (CORPI ADIACENTI, ARCHI RAMPANTI)"/>
    <n v="3"/>
    <x v="1"/>
  </r>
  <r>
    <n v="26"/>
    <s v="AGGETTI (VELA, GUGLIE, PINNACOLI, STATUE)"/>
    <n v="0"/>
    <x v="3"/>
  </r>
  <r>
    <n v="27"/>
    <s v="TORRE CAMPANARIA"/>
    <n v="0"/>
    <x v="3"/>
  </r>
  <r>
    <n v="28"/>
    <s v="CELLA CAMPANARIA"/>
    <n v="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Tabella pivot1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 rowHeaderCaption="Stato di danno">
  <location ref="D11:F16" firstHeaderRow="0" firstDataRow="1" firstDataCol="1"/>
  <pivotFields count="4">
    <pivotField showAll="0"/>
    <pivotField showAll="0"/>
    <pivotField dataField="1" showAll="0"/>
    <pivotField axis="axisRow" showAll="0">
      <items count="7">
        <item m="1" x="5"/>
        <item x="1"/>
        <item x="4"/>
        <item x="2"/>
        <item x="3"/>
        <item h="1" x="0"/>
        <item t="default"/>
      </items>
    </pivotField>
  </pivotFields>
  <rowFields count="1">
    <field x="3"/>
  </rowFields>
  <rowItems count="5"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omma Livello di danno" fld="2" baseField="0" baseItem="0"/>
    <dataField name="% Livello di danno" fld="2" showDataAs="percentOfTotal" baseField="3" baseItem="0" numFmtId="9"/>
  </dataFields>
  <formats count="33">
    <format dxfId="3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0">
      <pivotArea type="all" dataOnly="0" outline="0" fieldPosition="0"/>
    </format>
    <format dxfId="29">
      <pivotArea outline="0" collapsedLevelsAreSubtotals="1" fieldPosition="0"/>
    </format>
    <format dxfId="28">
      <pivotArea field="3" type="button" dataOnly="0" labelOnly="1" outline="0" axis="axisRow" fieldPosition="0"/>
    </format>
    <format dxfId="27">
      <pivotArea dataOnly="0" labelOnly="1" fieldPosition="0">
        <references count="1">
          <reference field="3" count="0"/>
        </references>
      </pivotArea>
    </format>
    <format dxfId="26">
      <pivotArea dataOnly="0" labelOnly="1" grandRow="1" outline="0" fieldPosition="0"/>
    </format>
    <format dxfId="2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4">
      <pivotArea type="all" dataOnly="0" outline="0" fieldPosition="0"/>
    </format>
    <format dxfId="23">
      <pivotArea outline="0" collapsedLevelsAreSubtotals="1" fieldPosition="0"/>
    </format>
    <format dxfId="22">
      <pivotArea field="3" type="button" dataOnly="0" labelOnly="1" outline="0" axis="axisRow" fieldPosition="0"/>
    </format>
    <format dxfId="21">
      <pivotArea dataOnly="0" labelOnly="1" fieldPosition="0">
        <references count="1">
          <reference field="3" count="0"/>
        </references>
      </pivotArea>
    </format>
    <format dxfId="20">
      <pivotArea dataOnly="0" labelOnly="1" grandRow="1" outline="0" fieldPosition="0"/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3" type="button" dataOnly="0" labelOnly="1" outline="0" axis="axisRow" fieldPosition="0"/>
    </format>
    <format dxfId="15">
      <pivotArea dataOnly="0" labelOnly="1" fieldPosition="0">
        <references count="1">
          <reference field="3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3" type="button" dataOnly="0" labelOnly="1" outline="0" axis="axisRow" fieldPosition="0"/>
    </format>
    <format dxfId="9">
      <pivotArea dataOnly="0" labelOnly="1" fieldPosition="0">
        <references count="1">
          <reference field="3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dataOnly="0" labelOnly="1" fieldPosition="0">
        <references count="1">
          <reference field="3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field="3" type="button" dataOnly="0" labelOnly="1" outline="0" axis="axisRow" fieldPosition="0"/>
    </format>
    <format dxfId="0">
      <pivotArea field="3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N162"/>
  <sheetViews>
    <sheetView showGridLines="0" tabSelected="1" zoomScale="70" zoomScaleNormal="70" workbookViewId="0">
      <pane ySplit="5" topLeftCell="A6" activePane="bottomLeft" state="frozen"/>
      <selection pane="bottomLeft" activeCell="B5" sqref="B5"/>
    </sheetView>
  </sheetViews>
  <sheetFormatPr defaultRowHeight="15"/>
  <cols>
    <col min="1" max="1" width="9.140625" style="32" customWidth="1"/>
    <col min="2" max="2" width="9.140625" style="2" customWidth="1"/>
    <col min="3" max="7" width="9.140625" style="4" customWidth="1"/>
    <col min="8" max="8" width="9.140625" customWidth="1"/>
    <col min="9" max="12" width="9.140625" style="2" customWidth="1"/>
    <col min="16" max="16" width="9.140625" customWidth="1"/>
  </cols>
  <sheetData>
    <row r="1" spans="1:14">
      <c r="A1" s="59"/>
      <c r="B1" s="60"/>
      <c r="C1" s="5"/>
      <c r="D1" s="5"/>
      <c r="E1" s="5"/>
      <c r="F1" s="5"/>
      <c r="G1" s="5"/>
      <c r="H1" s="61"/>
      <c r="I1" s="60"/>
      <c r="J1" s="60"/>
      <c r="K1" s="60"/>
      <c r="L1" s="60"/>
    </row>
    <row r="2" spans="1:14">
      <c r="A2" s="59"/>
      <c r="B2" s="60"/>
      <c r="C2" s="5"/>
      <c r="D2" s="5"/>
      <c r="E2" s="5"/>
      <c r="F2" s="5"/>
      <c r="G2" s="5"/>
      <c r="H2" s="61"/>
      <c r="I2" s="60"/>
      <c r="J2" s="60"/>
      <c r="K2" s="60"/>
      <c r="L2" s="60"/>
    </row>
    <row r="3" spans="1:14">
      <c r="A3" s="59"/>
      <c r="B3" s="60"/>
      <c r="C3" s="5"/>
      <c r="D3" s="5"/>
      <c r="E3" s="5"/>
      <c r="F3" s="5"/>
      <c r="G3" s="5"/>
      <c r="H3" s="61"/>
      <c r="I3" s="60"/>
      <c r="J3" s="60"/>
      <c r="K3" s="60"/>
      <c r="L3" s="60"/>
    </row>
    <row r="4" spans="1:14">
      <c r="A4" s="59"/>
      <c r="B4" s="60"/>
      <c r="C4" s="5"/>
      <c r="D4" s="5"/>
      <c r="E4" s="5"/>
      <c r="F4" s="5"/>
      <c r="G4" s="5"/>
      <c r="H4" s="61"/>
      <c r="I4" s="60"/>
      <c r="J4" s="60"/>
      <c r="K4" s="60"/>
      <c r="L4" s="60"/>
    </row>
    <row r="5" spans="1:14">
      <c r="B5" s="62"/>
      <c r="C5" s="5"/>
      <c r="D5" s="5"/>
      <c r="E5" s="5"/>
      <c r="F5" s="5"/>
      <c r="G5" s="5"/>
      <c r="H5" s="61"/>
      <c r="I5" s="60"/>
      <c r="J5" s="60"/>
      <c r="K5" s="60"/>
      <c r="L5" s="60"/>
    </row>
    <row r="6" spans="1:14">
      <c r="A6" s="90"/>
      <c r="B6" s="113"/>
      <c r="C6" s="117"/>
      <c r="D6" s="117"/>
      <c r="E6" s="117"/>
      <c r="F6" s="117"/>
      <c r="G6" s="117"/>
      <c r="H6" s="88"/>
      <c r="I6" s="118"/>
      <c r="J6" s="118"/>
      <c r="K6" s="118"/>
      <c r="L6" s="118"/>
      <c r="M6" s="88"/>
      <c r="N6" s="88"/>
    </row>
    <row r="7" spans="1:14" ht="62.25" customHeight="1">
      <c r="B7" s="153" t="s">
        <v>191</v>
      </c>
      <c r="C7" s="153"/>
      <c r="D7" s="153"/>
      <c r="E7" s="153"/>
      <c r="F7" s="153"/>
      <c r="G7" s="153"/>
      <c r="H7" s="153"/>
      <c r="I7" s="153"/>
      <c r="J7" s="153"/>
      <c r="K7" s="153"/>
      <c r="L7" s="118"/>
      <c r="M7" s="88"/>
      <c r="N7" s="88"/>
    </row>
    <row r="8" spans="1:14">
      <c r="A8" s="89"/>
      <c r="B8" s="90"/>
      <c r="C8" s="91"/>
      <c r="D8" s="91"/>
      <c r="E8" s="91"/>
      <c r="F8" s="91"/>
      <c r="G8" s="91"/>
      <c r="H8" s="88"/>
      <c r="I8" s="103"/>
      <c r="J8" s="104"/>
      <c r="K8" s="105"/>
      <c r="L8" s="105"/>
      <c r="M8" s="88"/>
      <c r="N8" s="88"/>
    </row>
    <row r="9" spans="1:14">
      <c r="A9" s="89"/>
      <c r="B9" s="121"/>
      <c r="C9" s="91"/>
      <c r="D9" s="91"/>
      <c r="E9" s="91"/>
      <c r="F9" s="91"/>
      <c r="G9" s="91"/>
      <c r="H9" s="88"/>
      <c r="I9" s="103"/>
      <c r="J9" s="104"/>
      <c r="K9" s="105"/>
      <c r="L9" s="105"/>
      <c r="M9" s="88"/>
      <c r="N9" s="88"/>
    </row>
    <row r="10" spans="1:14">
      <c r="A10" s="89"/>
      <c r="B10" s="90"/>
      <c r="C10" s="91"/>
      <c r="D10" s="91"/>
      <c r="E10" s="91"/>
      <c r="F10" s="91"/>
      <c r="G10" s="91"/>
      <c r="H10" s="88"/>
      <c r="I10" s="103"/>
      <c r="J10" s="104"/>
      <c r="K10" s="105"/>
      <c r="L10" s="105"/>
      <c r="M10" s="88"/>
      <c r="N10" s="88"/>
    </row>
    <row r="11" spans="1:14" ht="15.75">
      <c r="A11" s="120">
        <v>1</v>
      </c>
      <c r="B11" s="155" t="s">
        <v>220</v>
      </c>
      <c r="C11" s="155"/>
      <c r="D11" s="155"/>
      <c r="E11" s="155"/>
      <c r="F11" s="155"/>
      <c r="G11" s="155"/>
      <c r="H11" s="155"/>
      <c r="I11" s="155"/>
      <c r="J11" s="155"/>
      <c r="K11" s="155"/>
      <c r="L11" s="105"/>
      <c r="M11" s="88"/>
      <c r="N11" s="88"/>
    </row>
    <row r="12" spans="1:14">
      <c r="A12" s="90"/>
      <c r="B12" s="119"/>
      <c r="C12" s="117"/>
      <c r="D12" s="117"/>
      <c r="E12" s="117"/>
      <c r="F12" s="117"/>
      <c r="G12" s="117"/>
      <c r="H12" s="88"/>
      <c r="I12" s="106"/>
      <c r="J12" s="104"/>
      <c r="K12" s="105"/>
      <c r="L12" s="105"/>
      <c r="M12" s="88"/>
      <c r="N12" s="88"/>
    </row>
    <row r="13" spans="1:14" ht="27.75" customHeight="1">
      <c r="A13" s="90"/>
      <c r="B13" s="154" t="s">
        <v>192</v>
      </c>
      <c r="C13" s="154"/>
      <c r="D13" s="154"/>
      <c r="E13" s="154"/>
      <c r="F13" s="154"/>
      <c r="G13" s="154" t="s">
        <v>197</v>
      </c>
      <c r="H13" s="154"/>
      <c r="I13" s="154"/>
      <c r="J13" s="154"/>
      <c r="K13" s="154"/>
      <c r="L13" s="105"/>
      <c r="M13" s="88"/>
      <c r="N13" s="88"/>
    </row>
    <row r="14" spans="1:14">
      <c r="A14" s="92"/>
      <c r="B14" s="90"/>
      <c r="C14" s="91"/>
      <c r="D14" s="91"/>
      <c r="E14" s="91"/>
      <c r="F14" s="91"/>
      <c r="G14" s="91"/>
      <c r="H14" s="88"/>
      <c r="I14" s="103"/>
      <c r="J14" s="104"/>
      <c r="K14" s="105"/>
      <c r="L14" s="105"/>
      <c r="M14" s="88"/>
      <c r="N14" s="88"/>
    </row>
    <row r="15" spans="1:14">
      <c r="A15" s="90"/>
      <c r="B15" s="113"/>
      <c r="C15" s="117"/>
      <c r="D15" s="117"/>
      <c r="E15" s="117"/>
      <c r="F15" s="117"/>
      <c r="G15" s="117"/>
      <c r="H15" s="88"/>
      <c r="I15" s="103"/>
      <c r="J15" s="104"/>
      <c r="K15" s="105"/>
      <c r="L15" s="105"/>
      <c r="M15" s="88"/>
      <c r="N15" s="88"/>
    </row>
    <row r="16" spans="1:14">
      <c r="A16" s="90"/>
      <c r="B16" s="113"/>
      <c r="C16" s="117"/>
      <c r="D16" s="117"/>
      <c r="E16" s="117"/>
      <c r="F16" s="117"/>
      <c r="G16" s="117"/>
      <c r="H16" s="88"/>
      <c r="I16" s="103"/>
      <c r="J16" s="104"/>
      <c r="K16" s="105"/>
      <c r="L16" s="105"/>
      <c r="M16" s="88"/>
      <c r="N16" s="88"/>
    </row>
    <row r="17" spans="1:14">
      <c r="A17" s="92"/>
      <c r="B17" s="90"/>
      <c r="C17" s="91"/>
      <c r="D17" s="91"/>
      <c r="E17" s="91"/>
      <c r="F17" s="91"/>
      <c r="G17" s="91"/>
      <c r="H17" s="88"/>
      <c r="I17" s="103"/>
      <c r="J17" s="104"/>
      <c r="K17" s="105"/>
      <c r="L17" s="105"/>
      <c r="M17" s="88"/>
      <c r="N17" s="88"/>
    </row>
    <row r="18" spans="1:14">
      <c r="A18" s="90"/>
      <c r="B18" s="113"/>
      <c r="C18" s="117"/>
      <c r="D18" s="117"/>
      <c r="E18" s="117"/>
      <c r="F18" s="117"/>
      <c r="G18" s="117"/>
      <c r="H18" s="88"/>
      <c r="I18" s="103"/>
      <c r="J18" s="104"/>
      <c r="K18" s="105"/>
      <c r="L18" s="105"/>
      <c r="M18" s="88"/>
      <c r="N18" s="88"/>
    </row>
    <row r="19" spans="1:14">
      <c r="A19" s="90"/>
      <c r="B19" s="113"/>
      <c r="C19" s="117"/>
      <c r="D19" s="117"/>
      <c r="E19" s="117"/>
      <c r="F19" s="117"/>
      <c r="G19" s="117"/>
      <c r="H19" s="88"/>
      <c r="I19" s="103"/>
      <c r="J19" s="104"/>
      <c r="K19" s="105"/>
      <c r="L19" s="105"/>
      <c r="M19" s="88"/>
      <c r="N19" s="88"/>
    </row>
    <row r="20" spans="1:14">
      <c r="A20" s="92"/>
      <c r="B20" s="90"/>
      <c r="C20" s="91"/>
      <c r="D20" s="91"/>
      <c r="E20" s="91"/>
      <c r="F20" s="91"/>
      <c r="G20" s="91"/>
      <c r="H20" s="88"/>
      <c r="I20" s="103"/>
      <c r="J20" s="104"/>
      <c r="K20" s="105"/>
      <c r="L20" s="105"/>
      <c r="M20" s="88"/>
      <c r="N20" s="88"/>
    </row>
    <row r="21" spans="1:14">
      <c r="A21" s="90"/>
      <c r="B21" s="113"/>
      <c r="C21" s="117"/>
      <c r="D21" s="117"/>
      <c r="E21" s="117"/>
      <c r="F21" s="117"/>
      <c r="G21" s="117"/>
      <c r="H21" s="88"/>
      <c r="I21" s="103"/>
      <c r="J21" s="104"/>
      <c r="K21" s="105"/>
      <c r="L21" s="105"/>
      <c r="M21" s="88"/>
      <c r="N21" s="88"/>
    </row>
    <row r="22" spans="1:14">
      <c r="A22" s="90"/>
      <c r="B22" s="113"/>
      <c r="C22" s="117"/>
      <c r="D22" s="117"/>
      <c r="E22" s="117"/>
      <c r="F22" s="117"/>
      <c r="G22" s="117"/>
      <c r="H22" s="88"/>
      <c r="I22" s="103"/>
      <c r="J22" s="104"/>
      <c r="K22" s="105"/>
      <c r="L22" s="105"/>
      <c r="M22" s="88"/>
      <c r="N22" s="88"/>
    </row>
    <row r="23" spans="1:14">
      <c r="A23" s="92"/>
      <c r="B23" s="90"/>
      <c r="C23" s="91"/>
      <c r="D23" s="91"/>
      <c r="E23" s="91"/>
      <c r="F23" s="91"/>
      <c r="G23" s="91"/>
      <c r="H23" s="88"/>
      <c r="I23" s="103"/>
      <c r="J23" s="104"/>
      <c r="K23" s="105"/>
      <c r="L23" s="105"/>
      <c r="M23" s="88"/>
      <c r="N23" s="88"/>
    </row>
    <row r="24" spans="1:14">
      <c r="A24" s="90"/>
      <c r="B24" s="152" t="s">
        <v>198</v>
      </c>
      <c r="C24" s="152"/>
      <c r="D24" s="152"/>
      <c r="E24" s="152"/>
      <c r="F24" s="152"/>
      <c r="G24" s="152" t="s">
        <v>199</v>
      </c>
      <c r="H24" s="152"/>
      <c r="I24" s="152"/>
      <c r="J24" s="152"/>
      <c r="K24" s="152"/>
      <c r="L24" s="105"/>
      <c r="M24" s="88"/>
      <c r="N24" s="88"/>
    </row>
    <row r="25" spans="1:14">
      <c r="A25" s="90"/>
      <c r="B25" s="113"/>
      <c r="C25" s="117"/>
      <c r="D25" s="117"/>
      <c r="E25" s="117"/>
      <c r="F25" s="117"/>
      <c r="G25" s="117"/>
      <c r="H25" s="88"/>
      <c r="I25" s="103"/>
      <c r="J25" s="104"/>
      <c r="K25" s="105"/>
      <c r="L25" s="105"/>
      <c r="M25" s="88"/>
      <c r="N25" s="88"/>
    </row>
    <row r="26" spans="1:14">
      <c r="A26" s="92"/>
      <c r="B26" s="90"/>
      <c r="C26" s="91"/>
      <c r="D26" s="91"/>
      <c r="E26" s="91"/>
      <c r="F26" s="91"/>
      <c r="G26" s="91"/>
      <c r="H26" s="88"/>
      <c r="I26" s="103"/>
      <c r="J26" s="104"/>
      <c r="K26" s="105"/>
      <c r="L26" s="105"/>
      <c r="M26" s="88"/>
      <c r="N26" s="88"/>
    </row>
    <row r="27" spans="1:14">
      <c r="A27" s="90"/>
      <c r="B27" s="113"/>
      <c r="C27" s="117"/>
      <c r="D27" s="117"/>
      <c r="E27" s="117"/>
      <c r="F27" s="117"/>
      <c r="G27" s="117"/>
      <c r="H27" s="88"/>
      <c r="I27" s="103"/>
      <c r="J27" s="104"/>
      <c r="K27" s="105"/>
      <c r="L27" s="105"/>
      <c r="M27" s="88"/>
      <c r="N27" s="88"/>
    </row>
    <row r="28" spans="1:14">
      <c r="A28" s="90"/>
      <c r="B28" s="113"/>
      <c r="C28" s="117"/>
      <c r="D28" s="117"/>
      <c r="E28" s="117"/>
      <c r="F28" s="117"/>
      <c r="G28" s="117"/>
      <c r="H28" s="88"/>
      <c r="I28" s="103"/>
      <c r="J28" s="104"/>
      <c r="K28" s="105"/>
      <c r="L28" s="105"/>
      <c r="M28" s="88"/>
      <c r="N28" s="88"/>
    </row>
    <row r="29" spans="1:14">
      <c r="A29" s="92"/>
      <c r="B29" s="90"/>
      <c r="C29" s="91"/>
      <c r="D29" s="91"/>
      <c r="E29" s="91"/>
      <c r="F29" s="91"/>
      <c r="G29" s="91"/>
      <c r="H29" s="88"/>
      <c r="I29" s="103"/>
      <c r="J29" s="104"/>
      <c r="K29" s="105"/>
      <c r="L29" s="105"/>
      <c r="M29" s="88"/>
      <c r="N29" s="88"/>
    </row>
    <row r="30" spans="1:14">
      <c r="A30" s="90"/>
      <c r="B30" s="113"/>
      <c r="C30" s="117"/>
      <c r="D30" s="117"/>
      <c r="E30" s="117"/>
      <c r="F30" s="117"/>
      <c r="G30" s="117"/>
      <c r="H30" s="88"/>
      <c r="I30" s="103"/>
      <c r="J30" s="104"/>
      <c r="K30" s="105"/>
      <c r="L30" s="105"/>
      <c r="M30" s="88"/>
      <c r="N30" s="88"/>
    </row>
    <row r="31" spans="1:14">
      <c r="A31" s="90"/>
      <c r="B31" s="113"/>
      <c r="C31" s="117"/>
      <c r="D31" s="117"/>
      <c r="E31" s="117"/>
      <c r="F31" s="117"/>
      <c r="G31" s="117"/>
      <c r="H31" s="88"/>
      <c r="I31" s="103"/>
      <c r="J31" s="104"/>
      <c r="K31" s="105"/>
      <c r="L31" s="105"/>
      <c r="M31" s="88"/>
      <c r="N31" s="88"/>
    </row>
    <row r="32" spans="1:14">
      <c r="A32" s="92"/>
      <c r="B32" s="90"/>
      <c r="C32" s="91"/>
      <c r="D32" s="91"/>
      <c r="E32" s="91"/>
      <c r="F32" s="91"/>
      <c r="G32" s="91"/>
      <c r="H32" s="88"/>
      <c r="I32" s="103"/>
      <c r="J32" s="104"/>
      <c r="K32" s="105"/>
      <c r="L32" s="105"/>
      <c r="M32" s="88"/>
      <c r="N32" s="88"/>
    </row>
    <row r="33" spans="1:14">
      <c r="A33" s="90"/>
      <c r="B33" s="113"/>
      <c r="C33" s="117"/>
      <c r="D33" s="117"/>
      <c r="E33" s="117"/>
      <c r="F33" s="117"/>
      <c r="G33" s="117"/>
      <c r="H33" s="88"/>
      <c r="I33" s="103"/>
      <c r="J33" s="104"/>
      <c r="K33" s="105"/>
      <c r="L33" s="105"/>
      <c r="M33" s="88"/>
      <c r="N33" s="88"/>
    </row>
    <row r="34" spans="1:14">
      <c r="A34" s="90"/>
      <c r="B34" s="113"/>
      <c r="C34" s="117"/>
      <c r="D34" s="117"/>
      <c r="E34" s="117"/>
      <c r="F34" s="117"/>
      <c r="G34" s="117"/>
      <c r="H34" s="88"/>
      <c r="I34" s="103"/>
      <c r="J34" s="104"/>
      <c r="K34" s="105"/>
      <c r="L34" s="105"/>
      <c r="M34" s="88"/>
      <c r="N34" s="88"/>
    </row>
    <row r="35" spans="1:14" ht="15" customHeight="1">
      <c r="A35" s="92"/>
      <c r="B35" s="152" t="s">
        <v>200</v>
      </c>
      <c r="C35" s="152"/>
      <c r="D35" s="152"/>
      <c r="E35" s="152"/>
      <c r="F35" s="152"/>
      <c r="G35" s="152" t="s">
        <v>201</v>
      </c>
      <c r="H35" s="152"/>
      <c r="I35" s="152"/>
      <c r="J35" s="152"/>
      <c r="K35" s="152"/>
      <c r="L35" s="105"/>
      <c r="M35" s="88"/>
      <c r="N35" s="88"/>
    </row>
    <row r="36" spans="1:14">
      <c r="A36" s="90"/>
      <c r="B36" s="113"/>
      <c r="C36" s="117"/>
      <c r="D36" s="117"/>
      <c r="E36" s="117"/>
      <c r="F36" s="117"/>
      <c r="G36" s="117"/>
      <c r="H36" s="88"/>
      <c r="I36" s="103"/>
      <c r="J36" s="104"/>
      <c r="K36" s="105"/>
      <c r="L36" s="105"/>
      <c r="M36" s="88"/>
      <c r="N36" s="88"/>
    </row>
    <row r="37" spans="1:14">
      <c r="A37" s="90"/>
      <c r="B37" s="113"/>
      <c r="C37" s="117"/>
      <c r="D37" s="117"/>
      <c r="E37" s="117"/>
      <c r="F37" s="117"/>
      <c r="G37" s="117"/>
      <c r="H37" s="88"/>
      <c r="I37" s="103"/>
      <c r="J37" s="104"/>
      <c r="K37" s="105"/>
      <c r="L37" s="105"/>
      <c r="M37" s="88"/>
      <c r="N37" s="88"/>
    </row>
    <row r="38" spans="1:14">
      <c r="A38" s="92"/>
      <c r="B38" s="90"/>
      <c r="C38" s="91"/>
      <c r="D38" s="91"/>
      <c r="E38" s="91"/>
      <c r="F38" s="91"/>
      <c r="G38" s="91"/>
      <c r="H38" s="88"/>
      <c r="I38" s="103"/>
      <c r="J38" s="104"/>
      <c r="K38" s="105"/>
      <c r="L38" s="105"/>
      <c r="M38" s="88"/>
      <c r="N38" s="88"/>
    </row>
    <row r="39" spans="1:14">
      <c r="A39" s="90"/>
      <c r="B39" s="113"/>
      <c r="C39" s="117"/>
      <c r="D39" s="117"/>
      <c r="E39" s="117"/>
      <c r="F39" s="117"/>
      <c r="G39" s="117"/>
      <c r="H39" s="88"/>
      <c r="I39" s="102"/>
      <c r="J39" s="102"/>
      <c r="K39" s="102"/>
      <c r="L39" s="102"/>
      <c r="M39" s="88"/>
      <c r="N39" s="88"/>
    </row>
    <row r="40" spans="1:14">
      <c r="A40" s="90"/>
      <c r="B40" s="113"/>
      <c r="C40" s="117"/>
      <c r="D40" s="117"/>
      <c r="E40" s="117"/>
      <c r="F40" s="117"/>
      <c r="G40" s="117"/>
      <c r="H40" s="88"/>
      <c r="I40" s="88"/>
      <c r="J40" s="88"/>
      <c r="K40" s="88"/>
      <c r="L40" s="102"/>
      <c r="M40" s="88"/>
      <c r="N40" s="88"/>
    </row>
    <row r="41" spans="1:14">
      <c r="A41" s="92"/>
      <c r="B41" s="90"/>
      <c r="C41" s="91"/>
      <c r="D41" s="91"/>
      <c r="E41" s="91"/>
      <c r="F41" s="91"/>
      <c r="G41" s="91"/>
      <c r="H41" s="88"/>
      <c r="I41" s="88"/>
      <c r="J41" s="88"/>
      <c r="K41" s="88"/>
      <c r="L41" s="102"/>
      <c r="M41" s="88"/>
      <c r="N41" s="88"/>
    </row>
    <row r="42" spans="1:14">
      <c r="A42" s="90"/>
      <c r="B42" s="113"/>
      <c r="C42" s="117"/>
      <c r="D42" s="117"/>
      <c r="E42" s="117"/>
      <c r="F42" s="117"/>
      <c r="G42" s="117"/>
      <c r="H42" s="88"/>
      <c r="I42" s="88"/>
      <c r="J42" s="88"/>
      <c r="K42" s="88"/>
      <c r="L42" s="102"/>
      <c r="M42" s="88"/>
      <c r="N42" s="88"/>
    </row>
    <row r="43" spans="1:14">
      <c r="A43" s="90"/>
      <c r="B43" s="113"/>
      <c r="C43" s="117"/>
      <c r="D43" s="117"/>
      <c r="E43" s="117"/>
      <c r="F43" s="117"/>
      <c r="G43" s="117"/>
      <c r="H43" s="88"/>
      <c r="I43" s="88"/>
      <c r="J43" s="88"/>
      <c r="K43" s="88"/>
      <c r="L43" s="102"/>
      <c r="M43" s="88"/>
      <c r="N43" s="88"/>
    </row>
    <row r="44" spans="1:14">
      <c r="A44" s="92"/>
      <c r="B44" s="90"/>
      <c r="C44" s="91"/>
      <c r="D44" s="91"/>
      <c r="E44" s="91"/>
      <c r="F44" s="91"/>
      <c r="G44" s="91"/>
      <c r="H44" s="88"/>
      <c r="I44" s="88"/>
      <c r="J44" s="88"/>
      <c r="K44" s="88"/>
      <c r="L44" s="102"/>
      <c r="M44" s="88"/>
      <c r="N44" s="88"/>
    </row>
    <row r="45" spans="1:14">
      <c r="A45" s="90"/>
      <c r="B45" s="113"/>
      <c r="C45" s="117"/>
      <c r="D45" s="117"/>
      <c r="E45" s="117"/>
      <c r="F45" s="117"/>
      <c r="G45" s="117"/>
      <c r="H45" s="88"/>
      <c r="I45" s="88"/>
      <c r="J45" s="88"/>
      <c r="K45" s="88"/>
      <c r="L45" s="102"/>
      <c r="M45" s="88"/>
      <c r="N45" s="88"/>
    </row>
    <row r="46" spans="1:14">
      <c r="A46" s="90"/>
      <c r="B46" s="113"/>
      <c r="C46" s="117"/>
      <c r="D46" s="117"/>
      <c r="E46" s="117"/>
      <c r="F46" s="117"/>
      <c r="G46" s="117"/>
      <c r="H46" s="88"/>
      <c r="I46" s="88"/>
      <c r="J46" s="88"/>
      <c r="K46" s="88"/>
      <c r="L46" s="102"/>
      <c r="M46" s="88"/>
      <c r="N46" s="88"/>
    </row>
    <row r="47" spans="1:14">
      <c r="A47" s="92"/>
      <c r="B47" s="90"/>
      <c r="C47" s="91"/>
      <c r="D47" s="91"/>
      <c r="E47" s="91"/>
      <c r="F47" s="91"/>
      <c r="G47" s="91"/>
      <c r="H47" s="88"/>
      <c r="I47" s="96"/>
      <c r="J47" s="96"/>
      <c r="K47" s="96"/>
      <c r="L47" s="102"/>
      <c r="M47" s="88"/>
      <c r="N47" s="88"/>
    </row>
    <row r="48" spans="1:14" ht="27.75" customHeight="1">
      <c r="A48" s="90"/>
      <c r="B48" s="152" t="s">
        <v>193</v>
      </c>
      <c r="C48" s="152"/>
      <c r="D48" s="152"/>
      <c r="E48" s="152"/>
      <c r="F48" s="152"/>
      <c r="G48" s="152" t="s">
        <v>194</v>
      </c>
      <c r="H48" s="152"/>
      <c r="I48" s="152"/>
      <c r="J48" s="152"/>
      <c r="K48" s="152"/>
      <c r="L48" s="102"/>
      <c r="M48" s="88"/>
      <c r="N48" s="88"/>
    </row>
    <row r="49" spans="1:14">
      <c r="A49" s="90"/>
      <c r="B49" s="113"/>
      <c r="C49" s="114"/>
      <c r="D49" s="114"/>
      <c r="E49" s="114"/>
      <c r="F49" s="114"/>
      <c r="G49" s="114"/>
      <c r="H49" s="88"/>
      <c r="I49" s="96"/>
      <c r="J49" s="96"/>
      <c r="K49" s="96"/>
      <c r="L49" s="102"/>
      <c r="M49" s="88"/>
      <c r="N49" s="88"/>
    </row>
    <row r="50" spans="1:14">
      <c r="A50" s="92"/>
      <c r="B50" s="90"/>
      <c r="C50" s="93"/>
      <c r="D50" s="91"/>
      <c r="E50" s="91"/>
      <c r="F50" s="91"/>
      <c r="G50" s="91"/>
      <c r="H50" s="88"/>
      <c r="I50" s="96"/>
      <c r="J50" s="96"/>
      <c r="K50" s="96"/>
      <c r="L50" s="102"/>
      <c r="M50" s="88"/>
      <c r="N50" s="88"/>
    </row>
    <row r="51" spans="1:14">
      <c r="A51" s="90"/>
      <c r="B51" s="113"/>
      <c r="C51" s="114"/>
      <c r="D51" s="114"/>
      <c r="E51" s="114"/>
      <c r="F51" s="114"/>
      <c r="G51" s="114"/>
      <c r="H51" s="88"/>
      <c r="I51" s="96"/>
      <c r="J51" s="96"/>
      <c r="K51" s="96"/>
      <c r="L51" s="102"/>
      <c r="M51" s="88"/>
      <c r="N51" s="88"/>
    </row>
    <row r="52" spans="1:14">
      <c r="A52" s="90"/>
      <c r="B52" s="113"/>
      <c r="C52" s="114"/>
      <c r="D52" s="114"/>
      <c r="E52" s="114"/>
      <c r="F52" s="114"/>
      <c r="G52" s="114"/>
      <c r="H52" s="88"/>
      <c r="I52" s="96"/>
      <c r="J52" s="96"/>
      <c r="K52" s="96"/>
      <c r="L52" s="102"/>
      <c r="M52" s="88"/>
      <c r="N52" s="88"/>
    </row>
    <row r="53" spans="1:14">
      <c r="A53" s="92"/>
      <c r="B53" s="90"/>
      <c r="C53" s="93"/>
      <c r="D53" s="91"/>
      <c r="E53" s="91"/>
      <c r="F53" s="91"/>
      <c r="G53" s="91"/>
      <c r="H53" s="88"/>
      <c r="I53" s="96"/>
      <c r="J53" s="96"/>
      <c r="K53" s="96"/>
      <c r="L53" s="96"/>
      <c r="M53" s="88"/>
      <c r="N53" s="88"/>
    </row>
    <row r="54" spans="1:14">
      <c r="A54" s="90"/>
      <c r="B54" s="113"/>
      <c r="C54" s="114"/>
      <c r="D54" s="114"/>
      <c r="E54" s="114"/>
      <c r="F54" s="114"/>
      <c r="G54" s="114"/>
      <c r="H54" s="88"/>
      <c r="I54" s="96"/>
      <c r="J54" s="96"/>
      <c r="K54" s="96"/>
      <c r="L54" s="96"/>
      <c r="M54" s="88"/>
      <c r="N54" s="88"/>
    </row>
    <row r="55" spans="1:14">
      <c r="A55" s="90"/>
      <c r="B55" s="113"/>
      <c r="C55" s="114"/>
      <c r="D55" s="114"/>
      <c r="E55" s="114"/>
      <c r="F55" s="114"/>
      <c r="G55" s="114"/>
      <c r="H55" s="88"/>
      <c r="I55" s="96"/>
      <c r="J55" s="96"/>
      <c r="K55" s="96"/>
      <c r="L55" s="96"/>
      <c r="M55" s="88"/>
      <c r="N55" s="88"/>
    </row>
    <row r="56" spans="1:14">
      <c r="A56" s="92"/>
      <c r="B56" s="90"/>
      <c r="C56" s="93"/>
      <c r="D56" s="91"/>
      <c r="E56" s="91"/>
      <c r="F56" s="91"/>
      <c r="G56" s="91"/>
      <c r="H56" s="88"/>
      <c r="I56" s="96"/>
      <c r="J56" s="96"/>
      <c r="K56" s="96"/>
      <c r="L56" s="96"/>
      <c r="M56" s="88"/>
      <c r="N56" s="88"/>
    </row>
    <row r="57" spans="1:14">
      <c r="A57" s="90"/>
      <c r="B57" s="113"/>
      <c r="C57" s="114"/>
      <c r="D57" s="114"/>
      <c r="E57" s="114"/>
      <c r="F57" s="114"/>
      <c r="G57" s="114"/>
      <c r="H57" s="88"/>
      <c r="I57" s="96"/>
      <c r="J57" s="96"/>
      <c r="K57" s="96"/>
      <c r="L57" s="96"/>
      <c r="M57" s="88"/>
      <c r="N57" s="88"/>
    </row>
    <row r="58" spans="1:14">
      <c r="A58" s="90"/>
      <c r="B58" s="113"/>
      <c r="C58" s="114"/>
      <c r="D58" s="114"/>
      <c r="E58" s="114"/>
      <c r="F58" s="114"/>
      <c r="G58" s="114"/>
      <c r="H58" s="88"/>
      <c r="I58" s="107"/>
      <c r="J58" s="96"/>
      <c r="K58" s="96"/>
      <c r="L58" s="96"/>
      <c r="M58" s="88"/>
      <c r="N58" s="88"/>
    </row>
    <row r="59" spans="1:14">
      <c r="A59" s="92"/>
      <c r="B59" s="90"/>
      <c r="C59" s="93"/>
      <c r="D59" s="91"/>
      <c r="E59" s="91"/>
      <c r="F59" s="91"/>
      <c r="G59" s="91"/>
      <c r="H59" s="88"/>
      <c r="I59" s="108"/>
      <c r="J59" s="96"/>
      <c r="K59" s="96"/>
      <c r="L59" s="96"/>
      <c r="M59" s="88"/>
      <c r="N59" s="88"/>
    </row>
    <row r="60" spans="1:14" ht="24.75" customHeight="1">
      <c r="A60" s="90"/>
      <c r="B60" s="152" t="s">
        <v>195</v>
      </c>
      <c r="C60" s="152"/>
      <c r="D60" s="152"/>
      <c r="E60" s="152"/>
      <c r="F60" s="152"/>
      <c r="G60" s="152" t="s">
        <v>196</v>
      </c>
      <c r="H60" s="152"/>
      <c r="I60" s="152"/>
      <c r="J60" s="152"/>
      <c r="K60" s="152"/>
      <c r="L60" s="96"/>
      <c r="M60" s="88"/>
      <c r="N60" s="88"/>
    </row>
    <row r="61" spans="1:14">
      <c r="A61" s="90"/>
      <c r="B61" s="113"/>
      <c r="C61" s="114"/>
      <c r="D61" s="114"/>
      <c r="E61" s="114"/>
      <c r="F61" s="114"/>
      <c r="G61" s="114"/>
      <c r="H61" s="88"/>
      <c r="I61" s="108"/>
      <c r="J61" s="96"/>
      <c r="K61" s="96"/>
      <c r="L61" s="96"/>
      <c r="M61" s="88"/>
      <c r="N61" s="88"/>
    </row>
    <row r="62" spans="1:14">
      <c r="A62" s="92"/>
      <c r="B62" s="90"/>
      <c r="C62" s="93"/>
      <c r="D62" s="91"/>
      <c r="E62" s="91"/>
      <c r="F62" s="91"/>
      <c r="G62" s="91"/>
      <c r="H62" s="88"/>
      <c r="I62" s="109"/>
      <c r="J62" s="96"/>
      <c r="K62" s="96"/>
      <c r="L62" s="96"/>
      <c r="M62" s="88"/>
      <c r="N62" s="88"/>
    </row>
    <row r="63" spans="1:14">
      <c r="A63" s="90"/>
      <c r="B63" s="113"/>
      <c r="C63" s="114"/>
      <c r="D63" s="114"/>
      <c r="E63" s="114"/>
      <c r="F63" s="114"/>
      <c r="G63" s="114"/>
      <c r="H63" s="88"/>
      <c r="I63" s="108"/>
      <c r="J63" s="110"/>
      <c r="K63" s="96"/>
      <c r="L63" s="96"/>
      <c r="M63" s="88"/>
      <c r="N63" s="88"/>
    </row>
    <row r="64" spans="1:14">
      <c r="A64" s="90"/>
      <c r="B64" s="113"/>
      <c r="C64" s="114"/>
      <c r="D64" s="114"/>
      <c r="E64" s="114"/>
      <c r="F64" s="114"/>
      <c r="G64" s="114"/>
      <c r="H64" s="88"/>
      <c r="I64" s="107"/>
      <c r="J64" s="109"/>
      <c r="K64" s="96"/>
      <c r="L64" s="96"/>
      <c r="M64" s="88"/>
      <c r="N64" s="88"/>
    </row>
    <row r="65" spans="1:14">
      <c r="A65" s="92"/>
      <c r="B65" s="90"/>
      <c r="C65" s="93"/>
      <c r="D65" s="91"/>
      <c r="E65" s="91"/>
      <c r="F65" s="91"/>
      <c r="G65" s="91"/>
      <c r="H65" s="88"/>
      <c r="I65" s="111"/>
      <c r="J65" s="110"/>
      <c r="K65" s="96"/>
      <c r="L65" s="96"/>
      <c r="M65" s="88"/>
      <c r="N65" s="88"/>
    </row>
    <row r="66" spans="1:14">
      <c r="A66" s="90"/>
      <c r="B66" s="113"/>
      <c r="C66" s="114"/>
      <c r="D66" s="114"/>
      <c r="E66" s="114"/>
      <c r="F66" s="114"/>
      <c r="G66" s="114"/>
      <c r="H66" s="88"/>
      <c r="I66" s="107"/>
      <c r="J66" s="96"/>
      <c r="K66" s="96"/>
      <c r="L66" s="96"/>
      <c r="M66" s="88"/>
      <c r="N66" s="88"/>
    </row>
    <row r="67" spans="1:14">
      <c r="A67" s="90"/>
      <c r="B67" s="113"/>
      <c r="C67" s="114"/>
      <c r="D67" s="114"/>
      <c r="E67" s="114"/>
      <c r="F67" s="114"/>
      <c r="G67" s="114"/>
      <c r="H67" s="88"/>
      <c r="I67" s="108"/>
      <c r="J67" s="109"/>
      <c r="K67" s="96"/>
      <c r="L67" s="96"/>
      <c r="M67" s="88"/>
      <c r="N67" s="88"/>
    </row>
    <row r="68" spans="1:14">
      <c r="A68" s="92"/>
      <c r="B68" s="90"/>
      <c r="C68" s="93"/>
      <c r="D68" s="91"/>
      <c r="E68" s="91"/>
      <c r="F68" s="91"/>
      <c r="G68" s="91"/>
      <c r="H68" s="88"/>
      <c r="I68" s="109"/>
      <c r="J68" s="96"/>
      <c r="K68" s="96"/>
      <c r="L68" s="96"/>
      <c r="M68" s="88"/>
      <c r="N68" s="88"/>
    </row>
    <row r="69" spans="1:14">
      <c r="A69" s="90"/>
      <c r="B69" s="113"/>
      <c r="C69" s="114"/>
      <c r="D69" s="114"/>
      <c r="E69" s="114"/>
      <c r="F69" s="114"/>
      <c r="G69" s="114"/>
      <c r="H69" s="88"/>
      <c r="I69" s="108"/>
      <c r="J69" s="107"/>
      <c r="K69" s="96"/>
      <c r="L69" s="96"/>
      <c r="M69" s="88"/>
      <c r="N69" s="88"/>
    </row>
    <row r="70" spans="1:14">
      <c r="A70" s="90"/>
      <c r="B70" s="113"/>
      <c r="C70" s="114"/>
      <c r="D70" s="114"/>
      <c r="E70" s="114"/>
      <c r="F70" s="114"/>
      <c r="G70" s="114"/>
      <c r="H70" s="88"/>
      <c r="I70" s="96"/>
      <c r="J70" s="111"/>
      <c r="K70" s="96"/>
      <c r="L70" s="96"/>
      <c r="M70" s="88"/>
      <c r="N70" s="88"/>
    </row>
    <row r="71" spans="1:14">
      <c r="A71" s="92"/>
      <c r="B71" s="90"/>
      <c r="C71" s="93"/>
      <c r="D71" s="91"/>
      <c r="E71" s="91"/>
      <c r="F71" s="91"/>
      <c r="G71" s="91"/>
      <c r="H71" s="88"/>
      <c r="I71" s="96"/>
      <c r="J71" s="107"/>
      <c r="K71" s="96"/>
      <c r="L71" s="96"/>
      <c r="M71" s="88"/>
      <c r="N71" s="88"/>
    </row>
    <row r="72" spans="1:14" ht="27" customHeight="1">
      <c r="A72" s="90"/>
      <c r="B72" s="152" t="s">
        <v>202</v>
      </c>
      <c r="C72" s="152"/>
      <c r="D72" s="152"/>
      <c r="E72" s="152"/>
      <c r="F72" s="152"/>
      <c r="G72" s="152" t="s">
        <v>203</v>
      </c>
      <c r="H72" s="152"/>
      <c r="I72" s="152"/>
      <c r="J72" s="152"/>
      <c r="K72" s="152"/>
      <c r="L72" s="96"/>
      <c r="M72" s="88"/>
      <c r="N72" s="88"/>
    </row>
    <row r="73" spans="1:14">
      <c r="A73" s="90"/>
      <c r="B73" s="113"/>
      <c r="C73" s="114"/>
      <c r="D73" s="114"/>
      <c r="E73" s="114"/>
      <c r="F73" s="114"/>
      <c r="G73" s="114"/>
      <c r="H73" s="88"/>
      <c r="I73" s="96"/>
      <c r="J73" s="107"/>
      <c r="K73" s="96"/>
      <c r="L73" s="96"/>
      <c r="M73" s="88"/>
      <c r="N73" s="88"/>
    </row>
    <row r="74" spans="1:14" ht="16.5" customHeight="1">
      <c r="A74" s="92"/>
      <c r="B74" s="90"/>
      <c r="C74" s="93"/>
      <c r="D74" s="91"/>
      <c r="E74" s="91"/>
      <c r="F74" s="91"/>
      <c r="G74" s="91"/>
      <c r="H74" s="88"/>
      <c r="I74" s="96"/>
      <c r="J74" s="108"/>
      <c r="K74" s="96"/>
      <c r="L74" s="96"/>
      <c r="M74" s="88"/>
      <c r="N74" s="88"/>
    </row>
    <row r="75" spans="1:14">
      <c r="A75" s="90"/>
      <c r="B75" s="113"/>
      <c r="C75" s="114"/>
      <c r="D75" s="114"/>
      <c r="E75" s="114"/>
      <c r="F75" s="114"/>
      <c r="G75" s="114"/>
      <c r="H75" s="88"/>
      <c r="I75" s="96"/>
      <c r="J75" s="96"/>
      <c r="K75" s="96"/>
      <c r="L75" s="96"/>
      <c r="M75" s="88"/>
      <c r="N75" s="88"/>
    </row>
    <row r="76" spans="1:14">
      <c r="A76" s="90"/>
      <c r="B76" s="113"/>
      <c r="C76" s="114"/>
      <c r="D76" s="114"/>
      <c r="E76" s="114"/>
      <c r="F76" s="114"/>
      <c r="G76" s="114"/>
      <c r="H76" s="88"/>
      <c r="I76" s="96"/>
      <c r="J76" s="111"/>
      <c r="K76" s="96"/>
      <c r="L76" s="96"/>
      <c r="M76" s="88"/>
      <c r="N76" s="88"/>
    </row>
    <row r="77" spans="1:14">
      <c r="A77" s="92"/>
      <c r="B77" s="90"/>
      <c r="C77" s="93"/>
      <c r="D77" s="91"/>
      <c r="E77" s="91"/>
      <c r="F77" s="91"/>
      <c r="G77" s="91"/>
      <c r="H77" s="88"/>
      <c r="I77" s="96"/>
      <c r="J77" s="107"/>
      <c r="K77" s="96"/>
      <c r="L77" s="96"/>
      <c r="M77" s="88"/>
      <c r="N77" s="88"/>
    </row>
    <row r="78" spans="1:14">
      <c r="A78" s="90"/>
      <c r="B78" s="113"/>
      <c r="C78" s="114"/>
      <c r="D78" s="114"/>
      <c r="E78" s="114"/>
      <c r="F78" s="114"/>
      <c r="G78" s="114"/>
      <c r="H78" s="88"/>
      <c r="I78" s="96"/>
      <c r="J78" s="112"/>
      <c r="K78" s="96"/>
      <c r="L78" s="96"/>
      <c r="M78" s="88"/>
      <c r="N78" s="88"/>
    </row>
    <row r="79" spans="1:14">
      <c r="A79" s="90"/>
      <c r="B79" s="113"/>
      <c r="C79" s="114"/>
      <c r="D79" s="114"/>
      <c r="E79" s="114"/>
      <c r="F79" s="114"/>
      <c r="G79" s="114"/>
      <c r="H79" s="88"/>
      <c r="I79" s="96"/>
      <c r="J79" s="107"/>
      <c r="K79" s="96"/>
      <c r="L79" s="96"/>
      <c r="M79" s="88"/>
      <c r="N79" s="88"/>
    </row>
    <row r="80" spans="1:14">
      <c r="A80" s="92"/>
      <c r="B80" s="90"/>
      <c r="C80" s="93"/>
      <c r="D80" s="91"/>
      <c r="E80" s="91"/>
      <c r="F80" s="91"/>
      <c r="G80" s="91"/>
      <c r="H80" s="88"/>
      <c r="I80" s="96"/>
      <c r="J80" s="96"/>
      <c r="K80" s="96"/>
      <c r="L80" s="96"/>
      <c r="M80" s="88"/>
      <c r="N80" s="88"/>
    </row>
    <row r="81" spans="1:14">
      <c r="A81" s="90"/>
      <c r="B81" s="113"/>
      <c r="C81" s="114"/>
      <c r="D81" s="114"/>
      <c r="E81" s="114"/>
      <c r="F81" s="114"/>
      <c r="G81" s="114"/>
      <c r="H81" s="88"/>
      <c r="I81" s="96"/>
      <c r="J81" s="109"/>
      <c r="K81" s="96"/>
      <c r="L81" s="96"/>
      <c r="M81" s="88"/>
      <c r="N81" s="88"/>
    </row>
    <row r="82" spans="1:14" ht="15" customHeight="1">
      <c r="A82" s="90"/>
      <c r="B82" s="113"/>
      <c r="C82" s="114"/>
      <c r="D82" s="114"/>
      <c r="E82" s="114"/>
      <c r="F82" s="114"/>
      <c r="G82" s="114"/>
      <c r="H82" s="88"/>
      <c r="I82" s="96"/>
      <c r="J82" s="96"/>
      <c r="K82" s="96"/>
      <c r="L82" s="96"/>
      <c r="M82" s="88"/>
      <c r="N82" s="88"/>
    </row>
    <row r="83" spans="1:14" ht="15" customHeight="1">
      <c r="A83" s="92"/>
      <c r="B83" s="152" t="s">
        <v>204</v>
      </c>
      <c r="C83" s="152"/>
      <c r="D83" s="152"/>
      <c r="E83" s="152"/>
      <c r="F83" s="152"/>
      <c r="G83" s="152" t="s">
        <v>205</v>
      </c>
      <c r="H83" s="152"/>
      <c r="I83" s="152"/>
      <c r="J83" s="152"/>
      <c r="K83" s="152"/>
      <c r="L83" s="96"/>
      <c r="M83" s="88"/>
      <c r="N83" s="88"/>
    </row>
    <row r="84" spans="1:14">
      <c r="A84" s="90"/>
      <c r="B84" s="113"/>
      <c r="C84" s="114"/>
      <c r="D84" s="114"/>
      <c r="E84" s="114"/>
      <c r="F84" s="114"/>
      <c r="G84" s="114"/>
      <c r="H84" s="88"/>
      <c r="I84" s="96"/>
      <c r="J84" s="96"/>
      <c r="K84" s="96"/>
      <c r="L84" s="96"/>
      <c r="M84" s="88"/>
      <c r="N84" s="88"/>
    </row>
    <row r="85" spans="1:14">
      <c r="A85" s="90"/>
      <c r="B85" s="113"/>
      <c r="C85" s="114"/>
      <c r="D85" s="114"/>
      <c r="E85" s="114"/>
      <c r="F85" s="114"/>
      <c r="G85" s="114"/>
      <c r="H85" s="88"/>
      <c r="I85" s="96"/>
      <c r="J85" s="96"/>
      <c r="K85" s="96"/>
      <c r="L85" s="96"/>
      <c r="M85" s="88"/>
      <c r="N85" s="88"/>
    </row>
    <row r="86" spans="1:14" ht="16.5" customHeight="1">
      <c r="A86" s="92"/>
      <c r="B86" s="90"/>
      <c r="C86" s="93"/>
      <c r="D86" s="91"/>
      <c r="E86" s="91"/>
      <c r="F86" s="91"/>
      <c r="G86" s="91"/>
      <c r="H86" s="88"/>
      <c r="I86" s="96"/>
      <c r="J86" s="96"/>
      <c r="K86" s="96"/>
      <c r="L86" s="96"/>
      <c r="M86" s="88"/>
      <c r="N86" s="88"/>
    </row>
    <row r="87" spans="1:14">
      <c r="A87" s="90"/>
      <c r="B87" s="113"/>
      <c r="C87" s="114"/>
      <c r="D87" s="114"/>
      <c r="E87" s="114"/>
      <c r="F87" s="114"/>
      <c r="G87" s="114"/>
      <c r="H87" s="88"/>
      <c r="I87" s="96"/>
      <c r="J87" s="96"/>
      <c r="K87" s="96"/>
      <c r="L87" s="96"/>
      <c r="M87" s="88"/>
      <c r="N87" s="88"/>
    </row>
    <row r="88" spans="1:14">
      <c r="A88" s="90"/>
      <c r="B88" s="113"/>
      <c r="C88" s="114"/>
      <c r="D88" s="114"/>
      <c r="E88" s="114"/>
      <c r="F88" s="114"/>
      <c r="G88" s="114"/>
      <c r="H88" s="88"/>
      <c r="I88" s="96"/>
      <c r="J88" s="96"/>
      <c r="K88" s="96"/>
      <c r="L88" s="96"/>
      <c r="M88" s="88"/>
      <c r="N88" s="88"/>
    </row>
    <row r="89" spans="1:14">
      <c r="A89" s="92"/>
      <c r="B89" s="94"/>
      <c r="C89" s="93"/>
      <c r="D89" s="91"/>
      <c r="E89" s="91"/>
      <c r="F89" s="91"/>
      <c r="G89" s="91"/>
      <c r="H89" s="88"/>
      <c r="I89" s="96"/>
      <c r="J89" s="96"/>
      <c r="K89" s="96"/>
      <c r="L89" s="96"/>
      <c r="M89" s="88"/>
      <c r="N89" s="88"/>
    </row>
    <row r="90" spans="1:14">
      <c r="A90" s="90"/>
      <c r="B90" s="113"/>
      <c r="C90" s="114"/>
      <c r="D90" s="114"/>
      <c r="E90" s="114"/>
      <c r="F90" s="114"/>
      <c r="G90" s="114"/>
      <c r="H90" s="88"/>
      <c r="I90" s="96"/>
      <c r="J90" s="96"/>
      <c r="K90" s="96"/>
      <c r="L90" s="96"/>
      <c r="M90" s="88"/>
      <c r="N90" s="88"/>
    </row>
    <row r="91" spans="1:14">
      <c r="A91" s="90"/>
      <c r="B91" s="113"/>
      <c r="C91" s="114"/>
      <c r="D91" s="114"/>
      <c r="E91" s="114"/>
      <c r="F91" s="114"/>
      <c r="G91" s="114"/>
      <c r="H91" s="88"/>
      <c r="I91" s="96"/>
      <c r="J91" s="109"/>
      <c r="K91" s="96"/>
      <c r="L91" s="96"/>
      <c r="M91" s="88"/>
      <c r="N91" s="88"/>
    </row>
    <row r="92" spans="1:14" ht="16.5" customHeight="1">
      <c r="A92" s="92"/>
      <c r="B92" s="90"/>
      <c r="C92" s="93"/>
      <c r="D92" s="91"/>
      <c r="E92" s="91"/>
      <c r="F92" s="91"/>
      <c r="G92" s="91"/>
      <c r="H92" s="88"/>
      <c r="I92" s="96"/>
      <c r="J92" s="111"/>
      <c r="K92" s="96"/>
      <c r="L92" s="96"/>
      <c r="M92" s="88"/>
      <c r="N92" s="88"/>
    </row>
    <row r="93" spans="1:14">
      <c r="A93" s="95"/>
      <c r="B93" s="96"/>
      <c r="C93" s="7"/>
      <c r="D93" s="7"/>
      <c r="E93" s="7"/>
      <c r="F93" s="7"/>
      <c r="G93" s="7"/>
      <c r="H93" s="88"/>
      <c r="I93" s="96"/>
      <c r="J93" s="107"/>
      <c r="K93" s="96"/>
      <c r="L93" s="96"/>
      <c r="M93" s="88"/>
      <c r="N93" s="88"/>
    </row>
    <row r="94" spans="1:14">
      <c r="A94" s="95"/>
      <c r="B94" s="152" t="s">
        <v>206</v>
      </c>
      <c r="C94" s="152"/>
      <c r="D94" s="152"/>
      <c r="E94" s="152"/>
      <c r="F94" s="152"/>
      <c r="G94" s="152" t="s">
        <v>207</v>
      </c>
      <c r="H94" s="152"/>
      <c r="I94" s="152"/>
      <c r="J94" s="152"/>
      <c r="K94" s="152"/>
      <c r="L94" s="96"/>
      <c r="M94" s="88"/>
      <c r="N94" s="88"/>
    </row>
    <row r="95" spans="1:14">
      <c r="A95" s="95"/>
      <c r="B95" s="97"/>
      <c r="C95" s="115"/>
      <c r="D95" s="115"/>
      <c r="E95" s="115"/>
      <c r="F95" s="115"/>
      <c r="G95" s="115"/>
      <c r="H95" s="88"/>
      <c r="I95" s="96"/>
      <c r="J95" s="96"/>
      <c r="K95" s="96"/>
      <c r="L95" s="96"/>
      <c r="M95" s="88"/>
      <c r="N95" s="88"/>
    </row>
    <row r="96" spans="1:14">
      <c r="A96" s="95"/>
      <c r="B96" s="98"/>
      <c r="C96" s="99"/>
      <c r="D96" s="99"/>
      <c r="E96" s="99"/>
      <c r="F96" s="99"/>
      <c r="G96" s="99"/>
      <c r="H96" s="88"/>
      <c r="I96" s="96"/>
      <c r="J96" s="96"/>
      <c r="K96" s="96"/>
      <c r="L96" s="96"/>
      <c r="M96" s="88"/>
      <c r="N96" s="88"/>
    </row>
    <row r="97" spans="1:14">
      <c r="A97" s="95"/>
      <c r="B97" s="100"/>
      <c r="C97" s="116"/>
      <c r="D97" s="116"/>
      <c r="E97" s="116"/>
      <c r="F97" s="116"/>
      <c r="G97" s="116"/>
      <c r="H97" s="88"/>
      <c r="I97" s="96"/>
      <c r="J97" s="109"/>
      <c r="K97" s="96"/>
      <c r="L97" s="96"/>
      <c r="M97" s="88"/>
      <c r="N97" s="88"/>
    </row>
    <row r="98" spans="1:14">
      <c r="A98" s="95"/>
      <c r="B98" s="101"/>
      <c r="C98" s="7"/>
      <c r="D98" s="7"/>
      <c r="E98" s="7"/>
      <c r="F98" s="7"/>
      <c r="G98" s="7"/>
      <c r="H98" s="88"/>
      <c r="I98" s="96"/>
      <c r="J98" s="96"/>
      <c r="K98" s="96"/>
      <c r="L98" s="96"/>
      <c r="M98" s="88"/>
      <c r="N98" s="88"/>
    </row>
    <row r="99" spans="1:14">
      <c r="C99" s="6"/>
      <c r="D99" s="6"/>
      <c r="E99" s="6"/>
      <c r="F99" s="5"/>
      <c r="G99" s="5"/>
      <c r="H99" s="8"/>
    </row>
    <row r="100" spans="1:14" s="2" customFormat="1">
      <c r="A100" s="32"/>
      <c r="C100" s="5"/>
      <c r="D100" s="5"/>
      <c r="E100" s="5"/>
      <c r="F100" s="5"/>
      <c r="G100" s="5"/>
      <c r="H100" s="8"/>
      <c r="M100"/>
      <c r="N100"/>
    </row>
    <row r="105" spans="1:14">
      <c r="B105" s="152" t="s">
        <v>208</v>
      </c>
      <c r="C105" s="152"/>
      <c r="D105" s="152"/>
      <c r="E105" s="152"/>
      <c r="F105" s="152"/>
      <c r="G105" s="152" t="s">
        <v>209</v>
      </c>
      <c r="H105" s="152"/>
      <c r="I105" s="152"/>
      <c r="J105" s="152"/>
      <c r="K105" s="152"/>
    </row>
    <row r="116" spans="2:11">
      <c r="B116" s="152" t="s">
        <v>210</v>
      </c>
      <c r="C116" s="152"/>
      <c r="D116" s="152"/>
      <c r="E116" s="152"/>
      <c r="F116" s="152"/>
      <c r="G116" s="152" t="s">
        <v>211</v>
      </c>
      <c r="H116" s="152"/>
      <c r="I116" s="152"/>
      <c r="J116" s="152"/>
      <c r="K116" s="152"/>
    </row>
    <row r="127" spans="2:11">
      <c r="B127" s="152" t="s">
        <v>212</v>
      </c>
      <c r="C127" s="152"/>
      <c r="D127" s="152"/>
      <c r="E127" s="152"/>
      <c r="F127" s="152"/>
      <c r="G127" s="152" t="s">
        <v>213</v>
      </c>
      <c r="H127" s="152"/>
      <c r="I127" s="152"/>
      <c r="J127" s="152"/>
      <c r="K127" s="152"/>
    </row>
    <row r="138" spans="2:11" ht="28.5" customHeight="1">
      <c r="B138" s="152" t="s">
        <v>214</v>
      </c>
      <c r="C138" s="152"/>
      <c r="D138" s="152"/>
      <c r="E138" s="152"/>
      <c r="F138" s="152"/>
      <c r="G138" s="152" t="s">
        <v>215</v>
      </c>
      <c r="H138" s="152"/>
      <c r="I138" s="152"/>
      <c r="J138" s="152"/>
      <c r="K138" s="152"/>
    </row>
    <row r="149" spans="2:11" ht="27" customHeight="1">
      <c r="B149" s="152" t="s">
        <v>216</v>
      </c>
      <c r="C149" s="152"/>
      <c r="D149" s="152"/>
      <c r="E149" s="152"/>
      <c r="F149" s="152"/>
      <c r="G149" s="152" t="s">
        <v>217</v>
      </c>
      <c r="H149" s="152"/>
      <c r="I149" s="152"/>
      <c r="J149" s="152"/>
      <c r="K149" s="152"/>
    </row>
    <row r="162" spans="2:11">
      <c r="B162" s="152" t="s">
        <v>218</v>
      </c>
      <c r="C162" s="152"/>
      <c r="D162" s="152"/>
      <c r="E162" s="152"/>
      <c r="F162" s="152"/>
      <c r="G162" s="152" t="s">
        <v>219</v>
      </c>
      <c r="H162" s="152"/>
      <c r="I162" s="152"/>
      <c r="J162" s="152"/>
      <c r="K162" s="152"/>
    </row>
  </sheetData>
  <sheetProtection algorithmName="SHA-512" hashValue="WYcJKXxkfJUmp8tMlLQGrfBBKk/sOl+SCaYNyWIVclDd4S3rq7CZd4NDfeRd4sUZhVinUcKXC4SB4G+eLDNDdA==" saltValue="xGM6JIJI/0s966bSIqSS6g==" spinCount="100000" sheet="1" objects="1" scenarios="1"/>
  <mergeCells count="30">
    <mergeCell ref="B149:F149"/>
    <mergeCell ref="G149:K149"/>
    <mergeCell ref="B162:F162"/>
    <mergeCell ref="G162:K162"/>
    <mergeCell ref="B11:K11"/>
    <mergeCell ref="B116:F116"/>
    <mergeCell ref="G116:K116"/>
    <mergeCell ref="B127:F127"/>
    <mergeCell ref="G127:K127"/>
    <mergeCell ref="B138:F138"/>
    <mergeCell ref="G138:K138"/>
    <mergeCell ref="B83:F83"/>
    <mergeCell ref="G83:K83"/>
    <mergeCell ref="B94:F94"/>
    <mergeCell ref="G94:K94"/>
    <mergeCell ref="B105:F105"/>
    <mergeCell ref="G105:K105"/>
    <mergeCell ref="B35:F35"/>
    <mergeCell ref="G35:K35"/>
    <mergeCell ref="B48:F48"/>
    <mergeCell ref="G48:K48"/>
    <mergeCell ref="B60:F60"/>
    <mergeCell ref="G60:K60"/>
    <mergeCell ref="B72:F72"/>
    <mergeCell ref="G72:K72"/>
    <mergeCell ref="B24:F24"/>
    <mergeCell ref="G24:K24"/>
    <mergeCell ref="B7:K7"/>
    <mergeCell ref="B13:F13"/>
    <mergeCell ref="G13:K13"/>
  </mergeCells>
  <conditionalFormatting sqref="C97">
    <cfRule type="colorScale" priority="1">
      <colorScale>
        <cfvo type="num" val="0"/>
        <cfvo type="num" val="&quot;0.2&quot;"/>
        <color rgb="FFFF7128"/>
        <color rgb="FFFFEF9C"/>
      </colorScale>
    </cfRule>
  </conditionalFormatting>
  <pageMargins left="0.23622047244094491" right="0.23622047244094491" top="0.74803149606299213" bottom="0.74803149606299213" header="0.31496062992125984" footer="0.31496062992125984"/>
  <pageSetup paperSize="9" scale="8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L97"/>
  <sheetViews>
    <sheetView showGridLines="0" view="pageBreakPreview" zoomScale="90" zoomScaleNormal="80" zoomScaleSheetLayoutView="90" workbookViewId="0">
      <pane ySplit="5" topLeftCell="A39" activePane="bottomLeft" state="frozen"/>
      <selection pane="bottomLeft" activeCell="C53" sqref="C53"/>
    </sheetView>
  </sheetViews>
  <sheetFormatPr defaultRowHeight="15"/>
  <cols>
    <col min="1" max="1" width="12.28515625" style="1" customWidth="1"/>
    <col min="2" max="2" width="91.5703125" style="2" customWidth="1"/>
    <col min="3" max="7" width="2.7109375" style="4" customWidth="1"/>
    <col min="8" max="8" width="23.7109375" customWidth="1"/>
    <col min="9" max="9" width="18.42578125" style="2" bestFit="1" customWidth="1"/>
    <col min="10" max="10" width="74.140625" style="2" bestFit="1" customWidth="1"/>
    <col min="11" max="11" width="24.140625" style="2" customWidth="1"/>
    <col min="12" max="12" width="19.85546875" style="2" bestFit="1" customWidth="1"/>
    <col min="16" max="16" width="17.28515625" customWidth="1"/>
  </cols>
  <sheetData>
    <row r="1" spans="1:12">
      <c r="A1" s="59"/>
      <c r="B1" s="60"/>
      <c r="C1" s="5"/>
      <c r="D1" s="5"/>
      <c r="E1" s="5"/>
      <c r="F1" s="5"/>
      <c r="G1" s="5"/>
      <c r="H1" s="61"/>
      <c r="I1" s="60"/>
      <c r="J1" s="60"/>
      <c r="K1" s="60"/>
      <c r="L1" s="60"/>
    </row>
    <row r="2" spans="1:12">
      <c r="A2" s="59"/>
      <c r="B2" s="60"/>
      <c r="C2" s="5"/>
      <c r="D2" s="5"/>
      <c r="E2" s="5"/>
      <c r="F2" s="5"/>
      <c r="G2" s="5"/>
      <c r="H2" s="61"/>
      <c r="I2" s="60"/>
      <c r="J2" s="60"/>
      <c r="K2" s="60"/>
      <c r="L2" s="60"/>
    </row>
    <row r="3" spans="1:12">
      <c r="A3" s="59"/>
      <c r="B3" s="60"/>
      <c r="C3" s="5"/>
      <c r="D3" s="5"/>
      <c r="E3" s="5"/>
      <c r="F3" s="5"/>
      <c r="G3" s="5"/>
      <c r="H3" s="61"/>
      <c r="I3" s="60"/>
      <c r="J3" s="60"/>
      <c r="K3" s="60"/>
      <c r="L3" s="60"/>
    </row>
    <row r="4" spans="1:12">
      <c r="A4" s="59"/>
      <c r="B4" s="60"/>
      <c r="C4" s="5"/>
      <c r="D4" s="5"/>
      <c r="E4" s="5"/>
      <c r="F4" s="5"/>
      <c r="G4" s="5"/>
      <c r="H4" s="61"/>
      <c r="I4" s="60"/>
      <c r="J4" s="60"/>
      <c r="K4" s="60"/>
      <c r="L4" s="60"/>
    </row>
    <row r="5" spans="1:12" ht="15.75" thickBot="1">
      <c r="A5" s="32"/>
      <c r="B5" s="62" t="s">
        <v>164</v>
      </c>
      <c r="C5" s="5"/>
      <c r="D5" s="5"/>
      <c r="E5" s="5"/>
      <c r="F5" s="5"/>
      <c r="G5" s="5"/>
      <c r="H5" s="61"/>
      <c r="I5" s="60"/>
      <c r="J5" s="60"/>
      <c r="K5" s="60"/>
      <c r="L5" s="60"/>
    </row>
    <row r="6" spans="1:12" ht="15.75" thickBot="1">
      <c r="A6" s="157">
        <v>1</v>
      </c>
      <c r="B6" s="159" t="s">
        <v>0</v>
      </c>
      <c r="C6" s="163">
        <v>1</v>
      </c>
      <c r="D6" s="164"/>
      <c r="E6" s="164"/>
      <c r="F6" s="164"/>
      <c r="G6" s="165"/>
      <c r="H6" s="28"/>
      <c r="I6" s="156" t="s">
        <v>156</v>
      </c>
      <c r="J6" s="156" t="s">
        <v>157</v>
      </c>
      <c r="K6" s="156" t="s">
        <v>153</v>
      </c>
      <c r="L6" s="156" t="s">
        <v>160</v>
      </c>
    </row>
    <row r="7" spans="1:12" ht="15.75" thickBot="1">
      <c r="A7" s="158"/>
      <c r="B7" s="160"/>
      <c r="C7" s="166"/>
      <c r="D7" s="167"/>
      <c r="E7" s="167"/>
      <c r="F7" s="167"/>
      <c r="G7" s="168"/>
      <c r="H7" s="28"/>
      <c r="I7" s="156"/>
      <c r="J7" s="156"/>
      <c r="K7" s="156"/>
      <c r="L7" s="156"/>
    </row>
    <row r="8" spans="1:12" ht="15.75" thickBot="1">
      <c r="A8" s="82" t="s">
        <v>1</v>
      </c>
      <c r="B8" s="9" t="s">
        <v>2</v>
      </c>
      <c r="C8" s="38">
        <v>1</v>
      </c>
      <c r="D8" s="38">
        <v>1</v>
      </c>
      <c r="E8" s="38">
        <v>0</v>
      </c>
      <c r="F8" s="38">
        <v>0</v>
      </c>
      <c r="G8" s="39">
        <v>0</v>
      </c>
      <c r="H8" s="28"/>
      <c r="I8" s="78">
        <v>1</v>
      </c>
      <c r="J8" s="79" t="s">
        <v>0</v>
      </c>
      <c r="K8" s="80">
        <f>C8+D8+E8+F8+G8</f>
        <v>2</v>
      </c>
      <c r="L8" s="80" t="str">
        <f>IF(K8=1,"DL", IF(K8=2,"DG",IF(K8=3,"DG", IF(K8=4,"DGG",IF(K8=5,"CR","NULLO")))))</f>
        <v>DG</v>
      </c>
    </row>
    <row r="9" spans="1:12" ht="15.75" thickBot="1">
      <c r="A9" s="157">
        <v>2</v>
      </c>
      <c r="B9" s="159" t="s">
        <v>3</v>
      </c>
      <c r="C9" s="163">
        <v>1</v>
      </c>
      <c r="D9" s="164"/>
      <c r="E9" s="164"/>
      <c r="F9" s="164"/>
      <c r="G9" s="165"/>
      <c r="H9" s="28"/>
      <c r="I9" s="74">
        <v>2</v>
      </c>
      <c r="J9" s="79" t="s">
        <v>3</v>
      </c>
      <c r="K9" s="80">
        <f>C11+D11+E11+F11+G11</f>
        <v>3</v>
      </c>
      <c r="L9" s="80" t="str">
        <f t="shared" ref="L9:L34" si="0">IF(K9=1,"DL", IF(K9=2,"DG",IF(K9=3,"DG", IF(K9=4,"DGG",IF(K9=5,"CR","NULLO")))))</f>
        <v>DG</v>
      </c>
    </row>
    <row r="10" spans="1:12" ht="15.75" thickBot="1">
      <c r="A10" s="158"/>
      <c r="B10" s="160"/>
      <c r="C10" s="166"/>
      <c r="D10" s="167"/>
      <c r="E10" s="167"/>
      <c r="F10" s="167"/>
      <c r="G10" s="168"/>
      <c r="H10" s="28"/>
      <c r="I10" s="78">
        <v>3</v>
      </c>
      <c r="J10" s="79" t="s">
        <v>4</v>
      </c>
      <c r="K10" s="80">
        <f>C14+D14+E14+F14+G14</f>
        <v>1</v>
      </c>
      <c r="L10" s="80" t="str">
        <f t="shared" si="0"/>
        <v>DL</v>
      </c>
    </row>
    <row r="11" spans="1:12" ht="21.75" thickBot="1">
      <c r="A11" s="11" t="s">
        <v>1</v>
      </c>
      <c r="B11" s="9" t="s">
        <v>29</v>
      </c>
      <c r="C11" s="38">
        <v>1</v>
      </c>
      <c r="D11" s="38">
        <v>1</v>
      </c>
      <c r="E11" s="38">
        <v>1</v>
      </c>
      <c r="F11" s="38">
        <v>0</v>
      </c>
      <c r="G11" s="39">
        <v>0</v>
      </c>
      <c r="H11" s="28"/>
      <c r="I11" s="78">
        <v>4</v>
      </c>
      <c r="J11" s="79" t="s">
        <v>5</v>
      </c>
      <c r="K11" s="80">
        <f>C17+D17+E17+F17+G17</f>
        <v>0</v>
      </c>
      <c r="L11" s="80" t="str">
        <f t="shared" si="0"/>
        <v>NULLO</v>
      </c>
    </row>
    <row r="12" spans="1:12" ht="15.75" thickBot="1">
      <c r="A12" s="157">
        <v>3</v>
      </c>
      <c r="B12" s="161" t="s">
        <v>4</v>
      </c>
      <c r="C12" s="163">
        <v>1</v>
      </c>
      <c r="D12" s="164"/>
      <c r="E12" s="164"/>
      <c r="F12" s="164"/>
      <c r="G12" s="165"/>
      <c r="H12" s="28"/>
      <c r="I12" s="78">
        <v>5</v>
      </c>
      <c r="J12" s="79" t="s">
        <v>6</v>
      </c>
      <c r="K12" s="80">
        <f>C20+D20+E20+F20+G20</f>
        <v>3</v>
      </c>
      <c r="L12" s="80" t="str">
        <f t="shared" si="0"/>
        <v>DG</v>
      </c>
    </row>
    <row r="13" spans="1:12" ht="15.75" thickBot="1">
      <c r="A13" s="158"/>
      <c r="B13" s="162"/>
      <c r="C13" s="166"/>
      <c r="D13" s="167"/>
      <c r="E13" s="167"/>
      <c r="F13" s="167"/>
      <c r="G13" s="168"/>
      <c r="H13" s="28"/>
      <c r="I13" s="78">
        <v>6</v>
      </c>
      <c r="J13" s="79" t="s">
        <v>7</v>
      </c>
      <c r="K13" s="80">
        <f>C23+D23+E23+F23+G23</f>
        <v>1</v>
      </c>
      <c r="L13" s="80" t="str">
        <f t="shared" si="0"/>
        <v>DL</v>
      </c>
    </row>
    <row r="14" spans="1:12" ht="15.75" thickBot="1">
      <c r="A14" s="11" t="s">
        <v>1</v>
      </c>
      <c r="B14" s="9" t="s">
        <v>30</v>
      </c>
      <c r="C14" s="38">
        <v>1</v>
      </c>
      <c r="D14" s="38">
        <v>0</v>
      </c>
      <c r="E14" s="38">
        <v>0</v>
      </c>
      <c r="F14" s="38">
        <v>0</v>
      </c>
      <c r="G14" s="39">
        <v>0</v>
      </c>
      <c r="H14" s="28"/>
      <c r="I14" s="78">
        <v>7</v>
      </c>
      <c r="J14" s="79" t="s">
        <v>8</v>
      </c>
      <c r="K14" s="80">
        <f>C26+D26+E26+F26+G26</f>
        <v>0</v>
      </c>
      <c r="L14" s="80" t="str">
        <f t="shared" si="0"/>
        <v>NULLO</v>
      </c>
    </row>
    <row r="15" spans="1:12" ht="15.75" thickBot="1">
      <c r="A15" s="157">
        <v>4</v>
      </c>
      <c r="B15" s="159" t="s">
        <v>5</v>
      </c>
      <c r="C15" s="163">
        <v>0</v>
      </c>
      <c r="D15" s="164"/>
      <c r="E15" s="164"/>
      <c r="F15" s="164"/>
      <c r="G15" s="165"/>
      <c r="H15" s="28"/>
      <c r="I15" s="78">
        <v>8</v>
      </c>
      <c r="J15" s="79" t="s">
        <v>9</v>
      </c>
      <c r="K15" s="80">
        <f>C29+D29+E29+F29+G29</f>
        <v>1</v>
      </c>
      <c r="L15" s="80" t="str">
        <f t="shared" si="0"/>
        <v>DL</v>
      </c>
    </row>
    <row r="16" spans="1:12" ht="15.75" thickBot="1">
      <c r="A16" s="158"/>
      <c r="B16" s="160"/>
      <c r="C16" s="166"/>
      <c r="D16" s="167"/>
      <c r="E16" s="167"/>
      <c r="F16" s="167"/>
      <c r="G16" s="168"/>
      <c r="H16" s="28"/>
      <c r="I16" s="78">
        <v>9</v>
      </c>
      <c r="J16" s="79" t="s">
        <v>10</v>
      </c>
      <c r="K16" s="80">
        <f>C32+D32+E32+F32+G32</f>
        <v>0</v>
      </c>
      <c r="L16" s="80" t="str">
        <f t="shared" si="0"/>
        <v>NULLO</v>
      </c>
    </row>
    <row r="17" spans="1:12" ht="15.75" thickBot="1">
      <c r="A17" s="31" t="s">
        <v>1</v>
      </c>
      <c r="B17" s="13" t="s">
        <v>31</v>
      </c>
      <c r="C17" s="40">
        <v>0</v>
      </c>
      <c r="D17" s="40">
        <v>0</v>
      </c>
      <c r="E17" s="40">
        <v>0</v>
      </c>
      <c r="F17" s="40">
        <v>0</v>
      </c>
      <c r="G17" s="41">
        <v>0</v>
      </c>
      <c r="H17" s="28"/>
      <c r="I17" s="78">
        <v>10</v>
      </c>
      <c r="J17" s="79" t="s">
        <v>11</v>
      </c>
      <c r="K17" s="80">
        <f>C35+D35+E35+F35+G35</f>
        <v>0</v>
      </c>
      <c r="L17" s="80" t="str">
        <f t="shared" si="0"/>
        <v>NULLO</v>
      </c>
    </row>
    <row r="18" spans="1:12" ht="15.75" thickBot="1">
      <c r="A18" s="157">
        <v>5</v>
      </c>
      <c r="B18" s="159" t="s">
        <v>6</v>
      </c>
      <c r="C18" s="163">
        <v>1</v>
      </c>
      <c r="D18" s="164"/>
      <c r="E18" s="164"/>
      <c r="F18" s="164"/>
      <c r="G18" s="165"/>
      <c r="H18" s="28"/>
      <c r="I18" s="78">
        <v>11</v>
      </c>
      <c r="J18" s="79" t="s">
        <v>12</v>
      </c>
      <c r="K18" s="80">
        <f>C38+D38+E38+F38+G38</f>
        <v>0</v>
      </c>
      <c r="L18" s="80" t="str">
        <f t="shared" si="0"/>
        <v>NULLO</v>
      </c>
    </row>
    <row r="19" spans="1:12" ht="15.75" thickBot="1">
      <c r="A19" s="158"/>
      <c r="B19" s="160"/>
      <c r="C19" s="166"/>
      <c r="D19" s="167"/>
      <c r="E19" s="167"/>
      <c r="F19" s="167"/>
      <c r="G19" s="168"/>
      <c r="H19" s="28"/>
      <c r="I19" s="78">
        <v>12</v>
      </c>
      <c r="J19" s="79" t="s">
        <v>13</v>
      </c>
      <c r="K19" s="80">
        <f>C41+D41+E41+F41+G41</f>
        <v>0</v>
      </c>
      <c r="L19" s="80" t="str">
        <f t="shared" si="0"/>
        <v>NULLO</v>
      </c>
    </row>
    <row r="20" spans="1:12" ht="21.75" thickBot="1">
      <c r="A20" s="11" t="s">
        <v>1</v>
      </c>
      <c r="B20" s="9" t="s">
        <v>32</v>
      </c>
      <c r="C20" s="38">
        <v>1</v>
      </c>
      <c r="D20" s="38">
        <v>1</v>
      </c>
      <c r="E20" s="38">
        <v>1</v>
      </c>
      <c r="F20" s="38">
        <v>0</v>
      </c>
      <c r="G20" s="39">
        <v>0</v>
      </c>
      <c r="H20" s="28"/>
      <c r="I20" s="78">
        <v>13</v>
      </c>
      <c r="J20" s="79" t="s">
        <v>14</v>
      </c>
      <c r="K20" s="80">
        <f>C44+D44+E44+F44+G44</f>
        <v>4</v>
      </c>
      <c r="L20" s="80" t="str">
        <f t="shared" si="0"/>
        <v>DGG</v>
      </c>
    </row>
    <row r="21" spans="1:12" ht="15.75" thickBot="1">
      <c r="A21" s="157">
        <v>6</v>
      </c>
      <c r="B21" s="159" t="s">
        <v>7</v>
      </c>
      <c r="C21" s="163">
        <v>1</v>
      </c>
      <c r="D21" s="164"/>
      <c r="E21" s="164"/>
      <c r="F21" s="164"/>
      <c r="G21" s="165"/>
      <c r="H21" s="28"/>
      <c r="I21" s="78">
        <v>14</v>
      </c>
      <c r="J21" s="79" t="s">
        <v>15</v>
      </c>
      <c r="K21" s="80">
        <f>C47+D47+E47+F47+G47</f>
        <v>0</v>
      </c>
      <c r="L21" s="80" t="str">
        <f t="shared" si="0"/>
        <v>NULLO</v>
      </c>
    </row>
    <row r="22" spans="1:12" ht="15.75" thickBot="1">
      <c r="A22" s="158"/>
      <c r="B22" s="160"/>
      <c r="C22" s="166"/>
      <c r="D22" s="167"/>
      <c r="E22" s="167"/>
      <c r="F22" s="167"/>
      <c r="G22" s="168"/>
      <c r="H22" s="28"/>
      <c r="I22" s="78">
        <v>15</v>
      </c>
      <c r="J22" s="79" t="s">
        <v>16</v>
      </c>
      <c r="K22" s="80">
        <f>C50+D50+E50+F50+G50</f>
        <v>0</v>
      </c>
      <c r="L22" s="80" t="str">
        <f t="shared" si="0"/>
        <v>NULLO</v>
      </c>
    </row>
    <row r="23" spans="1:12" ht="15.75" thickBot="1">
      <c r="A23" s="11" t="s">
        <v>1</v>
      </c>
      <c r="B23" s="9" t="s">
        <v>33</v>
      </c>
      <c r="C23" s="38">
        <v>1</v>
      </c>
      <c r="D23" s="38">
        <v>0</v>
      </c>
      <c r="E23" s="38">
        <v>0</v>
      </c>
      <c r="F23" s="38">
        <v>0</v>
      </c>
      <c r="G23" s="39">
        <v>0</v>
      </c>
      <c r="H23" s="28"/>
      <c r="I23" s="78">
        <v>16</v>
      </c>
      <c r="J23" s="79" t="s">
        <v>17</v>
      </c>
      <c r="K23" s="80">
        <f>C53+D53+E53+F53+G53</f>
        <v>0</v>
      </c>
      <c r="L23" s="80" t="str">
        <f t="shared" si="0"/>
        <v>NULLO</v>
      </c>
    </row>
    <row r="24" spans="1:12" ht="15.75" thickBot="1">
      <c r="A24" s="157">
        <v>7</v>
      </c>
      <c r="B24" s="159" t="s">
        <v>8</v>
      </c>
      <c r="C24" s="163">
        <v>0</v>
      </c>
      <c r="D24" s="164"/>
      <c r="E24" s="164"/>
      <c r="F24" s="164"/>
      <c r="G24" s="165"/>
      <c r="H24" s="28"/>
      <c r="I24" s="78">
        <v>17</v>
      </c>
      <c r="J24" s="79" t="s">
        <v>18</v>
      </c>
      <c r="K24" s="80">
        <f>C56+D56+E56+F56+G56</f>
        <v>1</v>
      </c>
      <c r="L24" s="80" t="str">
        <f t="shared" si="0"/>
        <v>DL</v>
      </c>
    </row>
    <row r="25" spans="1:12" ht="15.75" thickBot="1">
      <c r="A25" s="158"/>
      <c r="B25" s="160"/>
      <c r="C25" s="166"/>
      <c r="D25" s="167"/>
      <c r="E25" s="167"/>
      <c r="F25" s="167"/>
      <c r="G25" s="168"/>
      <c r="H25" s="28"/>
      <c r="I25" s="78">
        <v>18</v>
      </c>
      <c r="J25" s="79" t="s">
        <v>19</v>
      </c>
      <c r="K25" s="80">
        <f>C59+D59+E59+F59+G59</f>
        <v>1</v>
      </c>
      <c r="L25" s="80" t="str">
        <f t="shared" si="0"/>
        <v>DL</v>
      </c>
    </row>
    <row r="26" spans="1:12" ht="21.75" thickBot="1">
      <c r="A26" s="11" t="s">
        <v>1</v>
      </c>
      <c r="B26" s="9" t="s">
        <v>34</v>
      </c>
      <c r="C26" s="38">
        <v>0</v>
      </c>
      <c r="D26" s="38">
        <v>0</v>
      </c>
      <c r="E26" s="38">
        <v>0</v>
      </c>
      <c r="F26" s="38">
        <v>0</v>
      </c>
      <c r="G26" s="39">
        <v>0</v>
      </c>
      <c r="H26" s="28"/>
      <c r="I26" s="78">
        <v>19</v>
      </c>
      <c r="J26" s="79" t="s">
        <v>20</v>
      </c>
      <c r="K26" s="80">
        <f>C62+D62+E62+F62+G62</f>
        <v>0</v>
      </c>
      <c r="L26" s="80" t="str">
        <f t="shared" si="0"/>
        <v>NULLO</v>
      </c>
    </row>
    <row r="27" spans="1:12" ht="15.75" thickBot="1">
      <c r="A27" s="157">
        <v>8</v>
      </c>
      <c r="B27" s="159" t="s">
        <v>9</v>
      </c>
      <c r="C27" s="163">
        <v>1</v>
      </c>
      <c r="D27" s="164"/>
      <c r="E27" s="164"/>
      <c r="F27" s="164"/>
      <c r="G27" s="165"/>
      <c r="H27" s="28"/>
      <c r="I27" s="78">
        <v>20</v>
      </c>
      <c r="J27" s="79" t="s">
        <v>21</v>
      </c>
      <c r="K27" s="80">
        <f>C65+D65+E65+F65+G65</f>
        <v>0</v>
      </c>
      <c r="L27" s="80" t="str">
        <f t="shared" si="0"/>
        <v>NULLO</v>
      </c>
    </row>
    <row r="28" spans="1:12" ht="15.75" thickBot="1">
      <c r="A28" s="158"/>
      <c r="B28" s="160"/>
      <c r="C28" s="166"/>
      <c r="D28" s="167"/>
      <c r="E28" s="167"/>
      <c r="F28" s="167"/>
      <c r="G28" s="168"/>
      <c r="H28" s="28"/>
      <c r="I28" s="78">
        <v>21</v>
      </c>
      <c r="J28" s="79" t="s">
        <v>22</v>
      </c>
      <c r="K28" s="80">
        <f>C68+D68+E68+F68+G68</f>
        <v>0</v>
      </c>
      <c r="L28" s="80" t="str">
        <f t="shared" si="0"/>
        <v>NULLO</v>
      </c>
    </row>
    <row r="29" spans="1:12" ht="15.75" thickBot="1">
      <c r="A29" s="11" t="s">
        <v>1</v>
      </c>
      <c r="B29" s="9" t="s">
        <v>35</v>
      </c>
      <c r="C29" s="38">
        <v>1</v>
      </c>
      <c r="D29" s="38">
        <v>0</v>
      </c>
      <c r="E29" s="38">
        <v>0</v>
      </c>
      <c r="F29" s="38">
        <v>0</v>
      </c>
      <c r="G29" s="39">
        <v>0</v>
      </c>
      <c r="H29" s="28"/>
      <c r="I29" s="78">
        <v>22</v>
      </c>
      <c r="J29" s="79" t="s">
        <v>23</v>
      </c>
      <c r="K29" s="80">
        <f>C71+D71+E71+F71+G71</f>
        <v>0</v>
      </c>
      <c r="L29" s="80" t="str">
        <f t="shared" si="0"/>
        <v>NULLO</v>
      </c>
    </row>
    <row r="30" spans="1:12" ht="15.75" thickBot="1">
      <c r="A30" s="157">
        <v>9</v>
      </c>
      <c r="B30" s="159" t="s">
        <v>10</v>
      </c>
      <c r="C30" s="163">
        <v>0</v>
      </c>
      <c r="D30" s="164"/>
      <c r="E30" s="164"/>
      <c r="F30" s="164"/>
      <c r="G30" s="165"/>
      <c r="H30" s="28"/>
      <c r="I30" s="78">
        <v>23</v>
      </c>
      <c r="J30" s="79" t="s">
        <v>24</v>
      </c>
      <c r="K30" s="80">
        <f>C74+D74+E74+F74+G74</f>
        <v>0</v>
      </c>
      <c r="L30" s="80" t="str">
        <f t="shared" si="0"/>
        <v>NULLO</v>
      </c>
    </row>
    <row r="31" spans="1:12" ht="15.75" thickBot="1">
      <c r="A31" s="158"/>
      <c r="B31" s="160"/>
      <c r="C31" s="166"/>
      <c r="D31" s="167"/>
      <c r="E31" s="167"/>
      <c r="F31" s="167"/>
      <c r="G31" s="168"/>
      <c r="H31" s="28"/>
      <c r="I31" s="78">
        <v>24</v>
      </c>
      <c r="J31" s="79" t="s">
        <v>25</v>
      </c>
      <c r="K31" s="80">
        <f>C77+D77+E77+F77+G77</f>
        <v>0</v>
      </c>
      <c r="L31" s="80" t="str">
        <f t="shared" si="0"/>
        <v>NULLO</v>
      </c>
    </row>
    <row r="32" spans="1:12" ht="30.75" thickBot="1">
      <c r="A32" s="11" t="s">
        <v>1</v>
      </c>
      <c r="B32" s="9" t="s">
        <v>36</v>
      </c>
      <c r="C32" s="38">
        <v>0</v>
      </c>
      <c r="D32" s="38">
        <v>0</v>
      </c>
      <c r="E32" s="38">
        <v>0</v>
      </c>
      <c r="F32" s="38">
        <v>0</v>
      </c>
      <c r="G32" s="39">
        <v>0</v>
      </c>
      <c r="H32" s="28"/>
      <c r="I32" s="78">
        <v>25</v>
      </c>
      <c r="J32" s="81" t="s">
        <v>51</v>
      </c>
      <c r="K32" s="80">
        <f>C80+D80+E80+F80+G80</f>
        <v>3</v>
      </c>
      <c r="L32" s="80" t="str">
        <f t="shared" si="0"/>
        <v>DG</v>
      </c>
    </row>
    <row r="33" spans="1:12" ht="15.75" thickBot="1">
      <c r="A33" s="157">
        <v>10</v>
      </c>
      <c r="B33" s="159" t="s">
        <v>11</v>
      </c>
      <c r="C33" s="163">
        <v>0</v>
      </c>
      <c r="D33" s="164"/>
      <c r="E33" s="164"/>
      <c r="F33" s="164"/>
      <c r="G33" s="165"/>
      <c r="H33" s="28"/>
      <c r="I33" s="78">
        <v>26</v>
      </c>
      <c r="J33" s="79" t="s">
        <v>26</v>
      </c>
      <c r="K33" s="80">
        <f>C83+D83+E83+F83+G83</f>
        <v>0</v>
      </c>
      <c r="L33" s="80" t="str">
        <f t="shared" si="0"/>
        <v>NULLO</v>
      </c>
    </row>
    <row r="34" spans="1:12" ht="15.75" thickBot="1">
      <c r="A34" s="158"/>
      <c r="B34" s="160"/>
      <c r="C34" s="166"/>
      <c r="D34" s="167"/>
      <c r="E34" s="167"/>
      <c r="F34" s="167"/>
      <c r="G34" s="168"/>
      <c r="H34" s="28"/>
      <c r="I34" s="78">
        <v>27</v>
      </c>
      <c r="J34" s="79" t="s">
        <v>27</v>
      </c>
      <c r="K34" s="80">
        <f>C86+D86+E86+F86+G86</f>
        <v>0</v>
      </c>
      <c r="L34" s="80" t="str">
        <f t="shared" si="0"/>
        <v>NULLO</v>
      </c>
    </row>
    <row r="35" spans="1:12" ht="15.75" thickBot="1">
      <c r="A35" s="11" t="s">
        <v>1</v>
      </c>
      <c r="B35" s="9" t="s">
        <v>37</v>
      </c>
      <c r="C35" s="38">
        <v>0</v>
      </c>
      <c r="D35" s="38">
        <v>0</v>
      </c>
      <c r="E35" s="38">
        <v>0</v>
      </c>
      <c r="F35" s="38">
        <v>0</v>
      </c>
      <c r="G35" s="39">
        <v>0</v>
      </c>
      <c r="H35" s="28"/>
      <c r="I35" s="78">
        <v>28</v>
      </c>
      <c r="J35" s="79" t="s">
        <v>28</v>
      </c>
      <c r="K35" s="80">
        <f>C89+D89+E89+F89+G89</f>
        <v>0</v>
      </c>
      <c r="L35" s="80" t="str">
        <f>IF(K35=1,"DL", IF(K35=2,"DG",IF(K35=3,"DG", IF(K35=4,"DGG",IF(K35=5,"CR","NULLO")))))</f>
        <v>NULLO</v>
      </c>
    </row>
    <row r="36" spans="1:12">
      <c r="A36" s="157">
        <v>11</v>
      </c>
      <c r="B36" s="159" t="s">
        <v>12</v>
      </c>
      <c r="C36" s="163">
        <v>0</v>
      </c>
      <c r="D36" s="164"/>
      <c r="E36" s="164"/>
      <c r="F36" s="164"/>
      <c r="G36" s="165"/>
      <c r="H36" s="28"/>
      <c r="I36" s="54"/>
      <c r="J36" s="54"/>
      <c r="K36" s="54"/>
      <c r="L36" s="54"/>
    </row>
    <row r="37" spans="1:12">
      <c r="A37" s="158"/>
      <c r="B37" s="160"/>
      <c r="C37" s="166"/>
      <c r="D37" s="167"/>
      <c r="E37" s="167"/>
      <c r="F37" s="167"/>
      <c r="G37" s="168"/>
      <c r="H37" s="28"/>
      <c r="I37" s="28"/>
      <c r="J37" s="28"/>
      <c r="K37" s="28"/>
      <c r="L37" s="54"/>
    </row>
    <row r="38" spans="1:12" ht="15.75" thickBot="1">
      <c r="A38" s="11" t="s">
        <v>1</v>
      </c>
      <c r="B38" s="13" t="s">
        <v>38</v>
      </c>
      <c r="C38" s="40">
        <v>0</v>
      </c>
      <c r="D38" s="40">
        <v>0</v>
      </c>
      <c r="E38" s="40">
        <v>0</v>
      </c>
      <c r="F38" s="40">
        <v>0</v>
      </c>
      <c r="G38" s="41">
        <v>0</v>
      </c>
      <c r="H38" s="28"/>
      <c r="I38" s="28"/>
      <c r="J38" s="28"/>
      <c r="K38" s="28"/>
      <c r="L38" s="54"/>
    </row>
    <row r="39" spans="1:12">
      <c r="A39" s="157">
        <v>12</v>
      </c>
      <c r="B39" s="159" t="s">
        <v>13</v>
      </c>
      <c r="C39" s="163">
        <v>0</v>
      </c>
      <c r="D39" s="164"/>
      <c r="E39" s="164"/>
      <c r="F39" s="164"/>
      <c r="G39" s="165"/>
      <c r="H39" s="28"/>
      <c r="I39" s="28"/>
      <c r="J39" s="28"/>
      <c r="K39" s="28"/>
      <c r="L39" s="54"/>
    </row>
    <row r="40" spans="1:12">
      <c r="A40" s="158"/>
      <c r="B40" s="160"/>
      <c r="C40" s="166"/>
      <c r="D40" s="167"/>
      <c r="E40" s="167"/>
      <c r="F40" s="167"/>
      <c r="G40" s="168"/>
      <c r="H40" s="28"/>
      <c r="I40" s="28"/>
      <c r="J40" s="28"/>
      <c r="K40" s="28"/>
      <c r="L40" s="54"/>
    </row>
    <row r="41" spans="1:12" ht="15.75" thickBot="1">
      <c r="A41" s="11" t="s">
        <v>1</v>
      </c>
      <c r="B41" s="9" t="s">
        <v>39</v>
      </c>
      <c r="C41" s="38">
        <v>0</v>
      </c>
      <c r="D41" s="38">
        <v>0</v>
      </c>
      <c r="E41" s="38">
        <v>0</v>
      </c>
      <c r="F41" s="38">
        <v>0</v>
      </c>
      <c r="G41" s="39">
        <v>0</v>
      </c>
      <c r="H41" s="28"/>
      <c r="I41" s="28"/>
      <c r="J41" s="28"/>
      <c r="K41" s="28"/>
      <c r="L41" s="54"/>
    </row>
    <row r="42" spans="1:12">
      <c r="A42" s="169">
        <v>13</v>
      </c>
      <c r="B42" s="159" t="s">
        <v>14</v>
      </c>
      <c r="C42" s="163">
        <v>1</v>
      </c>
      <c r="D42" s="164"/>
      <c r="E42" s="164"/>
      <c r="F42" s="164"/>
      <c r="G42" s="165"/>
      <c r="H42" s="28"/>
      <c r="I42" s="28"/>
      <c r="J42" s="28"/>
      <c r="K42" s="28"/>
      <c r="L42" s="54"/>
    </row>
    <row r="43" spans="1:12">
      <c r="A43" s="170"/>
      <c r="B43" s="160"/>
      <c r="C43" s="166"/>
      <c r="D43" s="167"/>
      <c r="E43" s="167"/>
      <c r="F43" s="167"/>
      <c r="G43" s="168"/>
      <c r="H43" s="28"/>
      <c r="I43" s="28"/>
      <c r="J43" s="28"/>
      <c r="K43" s="28"/>
      <c r="L43" s="54"/>
    </row>
    <row r="44" spans="1:12" ht="15.75" thickBot="1">
      <c r="A44" s="11" t="s">
        <v>1</v>
      </c>
      <c r="B44" s="9" t="s">
        <v>40</v>
      </c>
      <c r="C44" s="38">
        <v>1</v>
      </c>
      <c r="D44" s="38">
        <v>1</v>
      </c>
      <c r="E44" s="38">
        <v>1</v>
      </c>
      <c r="F44" s="38">
        <v>1</v>
      </c>
      <c r="G44" s="39">
        <v>0</v>
      </c>
      <c r="H44" s="28"/>
      <c r="I44" s="52"/>
      <c r="J44" s="52"/>
      <c r="K44" s="52"/>
      <c r="L44" s="54"/>
    </row>
    <row r="45" spans="1:12">
      <c r="A45" s="157">
        <v>14</v>
      </c>
      <c r="B45" s="159" t="s">
        <v>15</v>
      </c>
      <c r="C45" s="172">
        <v>0</v>
      </c>
      <c r="D45" s="173"/>
      <c r="E45" s="173"/>
      <c r="F45" s="173"/>
      <c r="G45" s="174"/>
      <c r="H45" s="28"/>
      <c r="I45" s="52"/>
      <c r="J45" s="52"/>
      <c r="K45" s="52"/>
      <c r="L45" s="54"/>
    </row>
    <row r="46" spans="1:12">
      <c r="A46" s="158"/>
      <c r="B46" s="160"/>
      <c r="C46" s="175"/>
      <c r="D46" s="176"/>
      <c r="E46" s="176"/>
      <c r="F46" s="176"/>
      <c r="G46" s="177"/>
      <c r="H46" s="28"/>
      <c r="I46" s="52"/>
      <c r="J46" s="52"/>
      <c r="K46" s="52"/>
      <c r="L46" s="54"/>
    </row>
    <row r="47" spans="1:12" ht="15.75" thickBot="1">
      <c r="A47" s="11" t="s">
        <v>1</v>
      </c>
      <c r="B47" s="9" t="s">
        <v>41</v>
      </c>
      <c r="C47" s="42">
        <v>0</v>
      </c>
      <c r="D47" s="38">
        <v>0</v>
      </c>
      <c r="E47" s="38">
        <v>0</v>
      </c>
      <c r="F47" s="38">
        <v>0</v>
      </c>
      <c r="G47" s="39">
        <v>0</v>
      </c>
      <c r="H47" s="28"/>
      <c r="I47" s="52"/>
      <c r="J47" s="52"/>
      <c r="K47" s="52"/>
      <c r="L47" s="54"/>
    </row>
    <row r="48" spans="1:12">
      <c r="A48" s="157">
        <v>15</v>
      </c>
      <c r="B48" s="159" t="s">
        <v>16</v>
      </c>
      <c r="C48" s="172">
        <v>0</v>
      </c>
      <c r="D48" s="173"/>
      <c r="E48" s="173"/>
      <c r="F48" s="173"/>
      <c r="G48" s="174"/>
      <c r="H48" s="28"/>
      <c r="I48" s="52"/>
      <c r="J48" s="52"/>
      <c r="K48" s="52"/>
      <c r="L48" s="54"/>
    </row>
    <row r="49" spans="1:12">
      <c r="A49" s="158"/>
      <c r="B49" s="160"/>
      <c r="C49" s="175"/>
      <c r="D49" s="176"/>
      <c r="E49" s="176"/>
      <c r="F49" s="176"/>
      <c r="G49" s="177"/>
      <c r="H49" s="28"/>
      <c r="I49" s="52"/>
      <c r="J49" s="52"/>
      <c r="K49" s="52"/>
      <c r="L49" s="54"/>
    </row>
    <row r="50" spans="1:12" ht="15.75" thickBot="1">
      <c r="A50" s="11" t="s">
        <v>1</v>
      </c>
      <c r="B50" s="9" t="s">
        <v>42</v>
      </c>
      <c r="C50" s="42">
        <v>0</v>
      </c>
      <c r="D50" s="38">
        <v>0</v>
      </c>
      <c r="E50" s="38">
        <v>0</v>
      </c>
      <c r="F50" s="38">
        <v>0</v>
      </c>
      <c r="G50" s="39">
        <v>0</v>
      </c>
      <c r="H50" s="28"/>
      <c r="I50" s="52"/>
      <c r="J50" s="52"/>
      <c r="K50" s="52"/>
      <c r="L50" s="52"/>
    </row>
    <row r="51" spans="1:12">
      <c r="A51" s="157">
        <v>16</v>
      </c>
      <c r="B51" s="159" t="s">
        <v>17</v>
      </c>
      <c r="C51" s="172">
        <v>0</v>
      </c>
      <c r="D51" s="173"/>
      <c r="E51" s="173"/>
      <c r="F51" s="173"/>
      <c r="G51" s="174"/>
      <c r="H51" s="28"/>
      <c r="I51" s="52"/>
      <c r="J51" s="52"/>
      <c r="K51" s="52"/>
      <c r="L51" s="52"/>
    </row>
    <row r="52" spans="1:12">
      <c r="A52" s="158"/>
      <c r="B52" s="160"/>
      <c r="C52" s="175"/>
      <c r="D52" s="176"/>
      <c r="E52" s="176"/>
      <c r="F52" s="176"/>
      <c r="G52" s="177"/>
      <c r="H52" s="28"/>
      <c r="I52" s="52"/>
      <c r="J52" s="52"/>
      <c r="K52" s="52"/>
      <c r="L52" s="52"/>
    </row>
    <row r="53" spans="1:12" ht="21.75" thickBot="1">
      <c r="A53" s="11" t="s">
        <v>1</v>
      </c>
      <c r="B53" s="9" t="s">
        <v>43</v>
      </c>
      <c r="C53" s="42">
        <v>0</v>
      </c>
      <c r="D53" s="38">
        <v>0</v>
      </c>
      <c r="E53" s="38">
        <v>0</v>
      </c>
      <c r="F53" s="38">
        <v>0</v>
      </c>
      <c r="G53" s="39">
        <v>0</v>
      </c>
      <c r="H53" s="28"/>
      <c r="I53" s="52"/>
      <c r="J53" s="52"/>
      <c r="K53" s="52"/>
      <c r="L53" s="52"/>
    </row>
    <row r="54" spans="1:12">
      <c r="A54" s="170">
        <v>17</v>
      </c>
      <c r="B54" s="162" t="s">
        <v>18</v>
      </c>
      <c r="C54" s="185">
        <v>1</v>
      </c>
      <c r="D54" s="186"/>
      <c r="E54" s="186"/>
      <c r="F54" s="186"/>
      <c r="G54" s="187"/>
      <c r="H54" s="28"/>
      <c r="I54" s="52"/>
      <c r="J54" s="52"/>
      <c r="K54" s="52"/>
      <c r="L54" s="52"/>
    </row>
    <row r="55" spans="1:12">
      <c r="A55" s="158"/>
      <c r="B55" s="160"/>
      <c r="C55" s="175"/>
      <c r="D55" s="176"/>
      <c r="E55" s="176"/>
      <c r="F55" s="176"/>
      <c r="G55" s="177"/>
      <c r="H55" s="28"/>
      <c r="I55" s="57"/>
      <c r="J55" s="52"/>
      <c r="K55" s="52"/>
      <c r="L55" s="52"/>
    </row>
    <row r="56" spans="1:12" ht="15.75" thickBot="1">
      <c r="A56" s="11" t="s">
        <v>1</v>
      </c>
      <c r="B56" s="9" t="s">
        <v>44</v>
      </c>
      <c r="C56" s="42">
        <v>1</v>
      </c>
      <c r="D56" s="38">
        <v>0</v>
      </c>
      <c r="E56" s="38">
        <v>0</v>
      </c>
      <c r="F56" s="38">
        <v>0</v>
      </c>
      <c r="G56" s="39">
        <v>0</v>
      </c>
      <c r="H56" s="28"/>
      <c r="I56" s="47"/>
      <c r="J56" s="52"/>
      <c r="K56" s="52"/>
      <c r="L56" s="52"/>
    </row>
    <row r="57" spans="1:12">
      <c r="A57" s="157">
        <v>18</v>
      </c>
      <c r="B57" s="159" t="s">
        <v>19</v>
      </c>
      <c r="C57" s="172">
        <v>1</v>
      </c>
      <c r="D57" s="173"/>
      <c r="E57" s="173"/>
      <c r="F57" s="173"/>
      <c r="G57" s="174"/>
      <c r="H57" s="28"/>
      <c r="I57" s="48"/>
      <c r="J57" s="52"/>
      <c r="K57" s="52"/>
      <c r="L57" s="52"/>
    </row>
    <row r="58" spans="1:12">
      <c r="A58" s="158"/>
      <c r="B58" s="160"/>
      <c r="C58" s="175"/>
      <c r="D58" s="176"/>
      <c r="E58" s="176"/>
      <c r="F58" s="176"/>
      <c r="G58" s="177"/>
      <c r="H58" s="28"/>
      <c r="I58" s="47"/>
      <c r="J58" s="52"/>
      <c r="K58" s="52"/>
      <c r="L58" s="52"/>
    </row>
    <row r="59" spans="1:12" ht="15.75" thickBot="1">
      <c r="A59" s="11" t="s">
        <v>1</v>
      </c>
      <c r="B59" s="9" t="s">
        <v>36</v>
      </c>
      <c r="C59" s="42">
        <v>1</v>
      </c>
      <c r="D59" s="38">
        <v>0</v>
      </c>
      <c r="E59" s="38">
        <v>0</v>
      </c>
      <c r="F59" s="38">
        <v>0</v>
      </c>
      <c r="G59" s="39">
        <v>0</v>
      </c>
      <c r="H59" s="28"/>
      <c r="I59" s="48"/>
      <c r="J59" s="52"/>
      <c r="K59" s="52"/>
      <c r="L59" s="52"/>
    </row>
    <row r="60" spans="1:12">
      <c r="A60" s="157">
        <v>19</v>
      </c>
      <c r="B60" s="159" t="s">
        <v>20</v>
      </c>
      <c r="C60" s="172">
        <v>1</v>
      </c>
      <c r="D60" s="173"/>
      <c r="E60" s="173"/>
      <c r="F60" s="173"/>
      <c r="G60" s="174"/>
      <c r="H60" s="28"/>
      <c r="I60" s="47"/>
      <c r="J60" s="49"/>
      <c r="K60" s="52"/>
      <c r="L60" s="52"/>
    </row>
    <row r="61" spans="1:12">
      <c r="A61" s="158"/>
      <c r="B61" s="160"/>
      <c r="C61" s="175"/>
      <c r="D61" s="176"/>
      <c r="E61" s="176"/>
      <c r="F61" s="176"/>
      <c r="G61" s="177"/>
      <c r="H61" s="28"/>
      <c r="I61" s="57"/>
      <c r="J61" s="48"/>
      <c r="K61" s="52"/>
      <c r="L61" s="52"/>
    </row>
    <row r="62" spans="1:12" ht="21.75" thickBot="1">
      <c r="A62" s="11" t="s">
        <v>1</v>
      </c>
      <c r="B62" s="13" t="s">
        <v>45</v>
      </c>
      <c r="C62" s="43">
        <v>0</v>
      </c>
      <c r="D62" s="40">
        <v>0</v>
      </c>
      <c r="E62" s="40">
        <v>0</v>
      </c>
      <c r="F62" s="40">
        <v>0</v>
      </c>
      <c r="G62" s="41">
        <v>0</v>
      </c>
      <c r="H62" s="28"/>
      <c r="I62" s="55"/>
      <c r="J62" s="49"/>
      <c r="K62" s="52"/>
      <c r="L62" s="52"/>
    </row>
    <row r="63" spans="1:12">
      <c r="A63" s="157">
        <v>20</v>
      </c>
      <c r="B63" s="159" t="s">
        <v>21</v>
      </c>
      <c r="C63" s="172">
        <v>0</v>
      </c>
      <c r="D63" s="173"/>
      <c r="E63" s="173"/>
      <c r="F63" s="173"/>
      <c r="G63" s="174"/>
      <c r="H63" s="28"/>
      <c r="I63" s="57"/>
      <c r="J63" s="52"/>
      <c r="K63" s="52"/>
      <c r="L63" s="52"/>
    </row>
    <row r="64" spans="1:12">
      <c r="A64" s="158"/>
      <c r="B64" s="160"/>
      <c r="C64" s="175"/>
      <c r="D64" s="176"/>
      <c r="E64" s="176"/>
      <c r="F64" s="176"/>
      <c r="G64" s="177"/>
      <c r="H64" s="28"/>
      <c r="I64" s="47"/>
      <c r="J64" s="48"/>
      <c r="K64" s="52"/>
      <c r="L64" s="52"/>
    </row>
    <row r="65" spans="1:12" ht="21.75" thickBot="1">
      <c r="A65" s="11" t="s">
        <v>1</v>
      </c>
      <c r="B65" s="13" t="s">
        <v>46</v>
      </c>
      <c r="C65" s="43">
        <v>0</v>
      </c>
      <c r="D65" s="40">
        <v>0</v>
      </c>
      <c r="E65" s="40">
        <v>0</v>
      </c>
      <c r="F65" s="40">
        <v>0</v>
      </c>
      <c r="G65" s="41">
        <v>0</v>
      </c>
      <c r="H65" s="28"/>
      <c r="I65" s="48"/>
      <c r="J65" s="52"/>
      <c r="K65" s="52"/>
      <c r="L65" s="52"/>
    </row>
    <row r="66" spans="1:12">
      <c r="A66" s="157">
        <v>21</v>
      </c>
      <c r="B66" s="159" t="s">
        <v>22</v>
      </c>
      <c r="C66" s="172">
        <v>1</v>
      </c>
      <c r="D66" s="173"/>
      <c r="E66" s="173"/>
      <c r="F66" s="173"/>
      <c r="G66" s="174"/>
      <c r="H66" s="28"/>
      <c r="I66" s="47"/>
      <c r="J66" s="57"/>
      <c r="K66" s="52"/>
      <c r="L66" s="52"/>
    </row>
    <row r="67" spans="1:12">
      <c r="A67" s="158"/>
      <c r="B67" s="160"/>
      <c r="C67" s="175"/>
      <c r="D67" s="176"/>
      <c r="E67" s="176"/>
      <c r="F67" s="176"/>
      <c r="G67" s="177"/>
      <c r="H67" s="28"/>
      <c r="I67" s="52"/>
      <c r="J67" s="55"/>
      <c r="K67" s="52"/>
      <c r="L67" s="52"/>
    </row>
    <row r="68" spans="1:12" ht="21.75" thickBot="1">
      <c r="A68" s="11" t="s">
        <v>1</v>
      </c>
      <c r="B68" s="9" t="s">
        <v>46</v>
      </c>
      <c r="C68" s="42">
        <v>0</v>
      </c>
      <c r="D68" s="38">
        <v>0</v>
      </c>
      <c r="E68" s="38">
        <v>0</v>
      </c>
      <c r="F68" s="38">
        <v>0</v>
      </c>
      <c r="G68" s="39">
        <v>0</v>
      </c>
      <c r="H68" s="28"/>
      <c r="I68" s="52"/>
      <c r="J68" s="57"/>
      <c r="K68" s="52"/>
      <c r="L68" s="52"/>
    </row>
    <row r="69" spans="1:12">
      <c r="A69" s="157">
        <v>22</v>
      </c>
      <c r="B69" s="159" t="s">
        <v>23</v>
      </c>
      <c r="C69" s="172">
        <v>0</v>
      </c>
      <c r="D69" s="173"/>
      <c r="E69" s="173"/>
      <c r="F69" s="173"/>
      <c r="G69" s="174"/>
      <c r="H69" s="28"/>
      <c r="I69" s="52"/>
      <c r="J69" s="52"/>
      <c r="K69" s="52"/>
      <c r="L69" s="52"/>
    </row>
    <row r="70" spans="1:12">
      <c r="A70" s="158"/>
      <c r="B70" s="160"/>
      <c r="C70" s="175"/>
      <c r="D70" s="176"/>
      <c r="E70" s="176"/>
      <c r="F70" s="176"/>
      <c r="G70" s="177"/>
      <c r="H70" s="28"/>
      <c r="I70" s="52"/>
      <c r="J70" s="57"/>
      <c r="K70" s="52"/>
      <c r="L70" s="52"/>
    </row>
    <row r="71" spans="1:12" ht="16.5" customHeight="1" thickBot="1">
      <c r="A71" s="11" t="s">
        <v>1</v>
      </c>
      <c r="B71" s="9" t="s">
        <v>47</v>
      </c>
      <c r="C71" s="42">
        <v>0</v>
      </c>
      <c r="D71" s="38">
        <v>0</v>
      </c>
      <c r="E71" s="38">
        <v>0</v>
      </c>
      <c r="F71" s="38">
        <v>0</v>
      </c>
      <c r="G71" s="39">
        <v>0</v>
      </c>
      <c r="H71" s="28"/>
      <c r="I71" s="52"/>
      <c r="J71" s="47"/>
      <c r="K71" s="52"/>
      <c r="L71" s="52"/>
    </row>
    <row r="72" spans="1:12">
      <c r="A72" s="157">
        <v>23</v>
      </c>
      <c r="B72" s="159" t="s">
        <v>24</v>
      </c>
      <c r="C72" s="172">
        <v>0</v>
      </c>
      <c r="D72" s="173"/>
      <c r="E72" s="173"/>
      <c r="F72" s="173"/>
      <c r="G72" s="174"/>
      <c r="H72" s="28"/>
      <c r="I72" s="52"/>
      <c r="J72" s="52"/>
      <c r="K72" s="52"/>
      <c r="L72" s="52"/>
    </row>
    <row r="73" spans="1:12">
      <c r="A73" s="158"/>
      <c r="B73" s="160"/>
      <c r="C73" s="175"/>
      <c r="D73" s="176"/>
      <c r="E73" s="176"/>
      <c r="F73" s="176"/>
      <c r="G73" s="177"/>
      <c r="H73" s="28"/>
      <c r="I73" s="52"/>
      <c r="J73" s="55"/>
      <c r="K73" s="52"/>
      <c r="L73" s="52"/>
    </row>
    <row r="74" spans="1:12" ht="15.75" thickBot="1">
      <c r="A74" s="11" t="s">
        <v>1</v>
      </c>
      <c r="B74" s="13" t="s">
        <v>44</v>
      </c>
      <c r="C74" s="43">
        <v>0</v>
      </c>
      <c r="D74" s="40">
        <v>0</v>
      </c>
      <c r="E74" s="40">
        <v>0</v>
      </c>
      <c r="F74" s="40">
        <v>0</v>
      </c>
      <c r="G74" s="41">
        <v>0</v>
      </c>
      <c r="H74" s="28"/>
      <c r="I74" s="52"/>
      <c r="J74" s="57"/>
      <c r="K74" s="52"/>
      <c r="L74" s="52"/>
    </row>
    <row r="75" spans="1:12">
      <c r="A75" s="157">
        <v>24</v>
      </c>
      <c r="B75" s="159" t="s">
        <v>25</v>
      </c>
      <c r="C75" s="172">
        <v>0</v>
      </c>
      <c r="D75" s="173"/>
      <c r="E75" s="173"/>
      <c r="F75" s="173"/>
      <c r="G75" s="174"/>
      <c r="H75" s="28"/>
      <c r="I75" s="52"/>
      <c r="J75" s="56"/>
      <c r="K75" s="52"/>
      <c r="L75" s="52"/>
    </row>
    <row r="76" spans="1:12">
      <c r="A76" s="158"/>
      <c r="B76" s="160"/>
      <c r="C76" s="175"/>
      <c r="D76" s="176"/>
      <c r="E76" s="176"/>
      <c r="F76" s="176"/>
      <c r="G76" s="177"/>
      <c r="H76" s="28"/>
      <c r="I76" s="52"/>
      <c r="J76" s="57"/>
      <c r="K76" s="52"/>
      <c r="L76" s="52"/>
    </row>
    <row r="77" spans="1:12" ht="15.75" thickBot="1">
      <c r="A77" s="11" t="s">
        <v>1</v>
      </c>
      <c r="B77" s="9" t="s">
        <v>50</v>
      </c>
      <c r="C77" s="42">
        <v>0</v>
      </c>
      <c r="D77" s="38">
        <v>0</v>
      </c>
      <c r="E77" s="38">
        <v>0</v>
      </c>
      <c r="F77" s="38">
        <v>0</v>
      </c>
      <c r="G77" s="39">
        <v>0</v>
      </c>
      <c r="H77" s="28"/>
      <c r="I77" s="52"/>
      <c r="J77" s="52"/>
      <c r="K77" s="52"/>
      <c r="L77" s="52"/>
    </row>
    <row r="78" spans="1:12">
      <c r="A78" s="157">
        <v>25</v>
      </c>
      <c r="B78" s="159" t="s">
        <v>51</v>
      </c>
      <c r="C78" s="172">
        <v>1</v>
      </c>
      <c r="D78" s="173"/>
      <c r="E78" s="173"/>
      <c r="F78" s="173"/>
      <c r="G78" s="174"/>
      <c r="H78" s="28"/>
      <c r="I78" s="52"/>
      <c r="J78" s="48"/>
      <c r="K78" s="52"/>
      <c r="L78" s="52"/>
    </row>
    <row r="79" spans="1:12" ht="15" customHeight="1">
      <c r="A79" s="158"/>
      <c r="B79" s="160"/>
      <c r="C79" s="175"/>
      <c r="D79" s="176"/>
      <c r="E79" s="176"/>
      <c r="F79" s="176"/>
      <c r="G79" s="177"/>
      <c r="H79" s="28"/>
      <c r="I79" s="52"/>
      <c r="J79" s="52"/>
      <c r="K79" s="52"/>
      <c r="L79" s="52"/>
    </row>
    <row r="80" spans="1:12" ht="15.75" thickBot="1">
      <c r="A80" s="11" t="s">
        <v>1</v>
      </c>
      <c r="B80" s="9" t="s">
        <v>52</v>
      </c>
      <c r="C80" s="42">
        <v>1</v>
      </c>
      <c r="D80" s="38">
        <v>1</v>
      </c>
      <c r="E80" s="38">
        <v>1</v>
      </c>
      <c r="F80" s="38">
        <v>0</v>
      </c>
      <c r="G80" s="39">
        <v>0</v>
      </c>
      <c r="H80" s="28"/>
      <c r="I80" s="52"/>
      <c r="J80" s="52"/>
      <c r="K80" s="52"/>
      <c r="L80" s="52"/>
    </row>
    <row r="81" spans="1:12">
      <c r="A81" s="170">
        <v>26</v>
      </c>
      <c r="B81" s="162" t="s">
        <v>26</v>
      </c>
      <c r="C81" s="185">
        <v>0</v>
      </c>
      <c r="D81" s="186"/>
      <c r="E81" s="186"/>
      <c r="F81" s="186"/>
      <c r="G81" s="187"/>
      <c r="H81" s="28"/>
      <c r="I81" s="52"/>
      <c r="J81" s="52"/>
      <c r="K81" s="52"/>
      <c r="L81" s="52"/>
    </row>
    <row r="82" spans="1:12">
      <c r="A82" s="158"/>
      <c r="B82" s="160"/>
      <c r="C82" s="175"/>
      <c r="D82" s="176"/>
      <c r="E82" s="176"/>
      <c r="F82" s="176"/>
      <c r="G82" s="177"/>
      <c r="H82" s="28"/>
      <c r="I82" s="52"/>
      <c r="J82" s="52"/>
      <c r="K82" s="52"/>
      <c r="L82" s="52"/>
    </row>
    <row r="83" spans="1:12" ht="16.5" customHeight="1" thickBot="1">
      <c r="A83" s="11" t="s">
        <v>1</v>
      </c>
      <c r="B83" s="9" t="s">
        <v>53</v>
      </c>
      <c r="C83" s="42">
        <v>0</v>
      </c>
      <c r="D83" s="38">
        <v>0</v>
      </c>
      <c r="E83" s="38">
        <v>0</v>
      </c>
      <c r="F83" s="38">
        <v>0</v>
      </c>
      <c r="G83" s="39">
        <v>0</v>
      </c>
      <c r="H83" s="28"/>
      <c r="I83" s="52"/>
      <c r="J83" s="52"/>
      <c r="K83" s="52"/>
      <c r="L83" s="52"/>
    </row>
    <row r="84" spans="1:12">
      <c r="A84" s="169">
        <v>27</v>
      </c>
      <c r="B84" s="161" t="s">
        <v>27</v>
      </c>
      <c r="C84" s="172">
        <v>0</v>
      </c>
      <c r="D84" s="173"/>
      <c r="E84" s="173"/>
      <c r="F84" s="173"/>
      <c r="G84" s="174"/>
      <c r="H84" s="28"/>
      <c r="I84" s="52"/>
      <c r="J84" s="52"/>
      <c r="K84" s="52"/>
      <c r="L84" s="52"/>
    </row>
    <row r="85" spans="1:12">
      <c r="A85" s="170"/>
      <c r="B85" s="162"/>
      <c r="C85" s="175"/>
      <c r="D85" s="176"/>
      <c r="E85" s="176"/>
      <c r="F85" s="176"/>
      <c r="G85" s="177"/>
      <c r="H85" s="28"/>
      <c r="I85" s="52"/>
      <c r="J85" s="52"/>
      <c r="K85" s="52"/>
      <c r="L85" s="52"/>
    </row>
    <row r="86" spans="1:12" ht="18.75" thickBot="1">
      <c r="A86" s="31" t="s">
        <v>1</v>
      </c>
      <c r="B86" s="19" t="s">
        <v>48</v>
      </c>
      <c r="C86" s="43">
        <v>0</v>
      </c>
      <c r="D86" s="40">
        <v>0</v>
      </c>
      <c r="E86" s="40">
        <v>0</v>
      </c>
      <c r="F86" s="40">
        <v>0</v>
      </c>
      <c r="G86" s="41">
        <v>0</v>
      </c>
      <c r="H86" s="28"/>
      <c r="I86" s="52"/>
      <c r="J86" s="52"/>
      <c r="K86" s="52"/>
      <c r="L86" s="52"/>
    </row>
    <row r="87" spans="1:12">
      <c r="A87" s="157">
        <v>28</v>
      </c>
      <c r="B87" s="159" t="s">
        <v>28</v>
      </c>
      <c r="C87" s="181">
        <v>0</v>
      </c>
      <c r="D87" s="181"/>
      <c r="E87" s="181"/>
      <c r="F87" s="181"/>
      <c r="G87" s="182"/>
      <c r="H87" s="28"/>
      <c r="I87" s="52"/>
      <c r="J87" s="52"/>
      <c r="K87" s="52"/>
      <c r="L87" s="52"/>
    </row>
    <row r="88" spans="1:12">
      <c r="A88" s="158"/>
      <c r="B88" s="160"/>
      <c r="C88" s="183"/>
      <c r="D88" s="183"/>
      <c r="E88" s="183"/>
      <c r="F88" s="183"/>
      <c r="G88" s="184"/>
      <c r="H88" s="28"/>
      <c r="I88" s="52"/>
      <c r="J88" s="48"/>
      <c r="K88" s="52"/>
      <c r="L88" s="52"/>
    </row>
    <row r="89" spans="1:12" ht="16.5" customHeight="1" thickBot="1">
      <c r="A89" s="30" t="s">
        <v>1</v>
      </c>
      <c r="B89" s="12" t="s">
        <v>49</v>
      </c>
      <c r="C89" s="44">
        <v>0</v>
      </c>
      <c r="D89" s="45">
        <v>0</v>
      </c>
      <c r="E89" s="45">
        <v>0</v>
      </c>
      <c r="F89" s="45">
        <v>0</v>
      </c>
      <c r="G89" s="46">
        <v>0</v>
      </c>
      <c r="H89" s="28"/>
      <c r="I89" s="52"/>
      <c r="J89" s="55"/>
      <c r="K89" s="52"/>
      <c r="L89" s="52"/>
    </row>
    <row r="90" spans="1:12">
      <c r="A90" s="51"/>
      <c r="B90" s="52"/>
      <c r="C90" s="53"/>
      <c r="D90" s="53"/>
      <c r="E90" s="53"/>
      <c r="F90" s="53"/>
      <c r="G90" s="53"/>
      <c r="H90" s="28"/>
      <c r="I90" s="52"/>
      <c r="J90" s="57"/>
      <c r="K90" s="52"/>
      <c r="L90" s="52"/>
    </row>
    <row r="91" spans="1:12">
      <c r="A91" s="33"/>
      <c r="B91" s="34" t="s">
        <v>54</v>
      </c>
      <c r="C91" s="171">
        <f>C6+C9+C12+C15+C18+C21+C24+C27+C30+C33+C36+C39+C42+C45+C48+C51+C54+C57+C60+C63+C66+C69+C72+C75+C78+C81+C84+C87</f>
        <v>12</v>
      </c>
      <c r="D91" s="171"/>
      <c r="E91" s="171"/>
      <c r="F91" s="171"/>
      <c r="G91" s="171"/>
      <c r="H91" s="28"/>
      <c r="I91" s="52"/>
      <c r="J91" s="52"/>
      <c r="K91" s="52"/>
      <c r="L91" s="52"/>
    </row>
    <row r="92" spans="1:12">
      <c r="A92" s="33"/>
      <c r="B92" s="34" t="s">
        <v>55</v>
      </c>
      <c r="C92" s="171">
        <f>SUM(C8:G8,C11:G11,C14:G14,C17:G17,C20:G20,C23:G23,C26:G26,C29:G29,C32:G32,C35:G35,C38:G38,C41:G41,C44:G44,C47:G47,C50:G50,C53:G53,C56:G56,C59:G59,C62:G62,C65:G65,C68:G68,C71:G71,C74:G74,C77:G77,C80:G80,C83:G83,C86:G86,C89:G89)</f>
        <v>20</v>
      </c>
      <c r="D92" s="171"/>
      <c r="E92" s="171"/>
      <c r="F92" s="171"/>
      <c r="G92" s="171"/>
      <c r="H92" s="28"/>
      <c r="I92" s="52"/>
      <c r="J92" s="52"/>
      <c r="K92" s="52"/>
      <c r="L92" s="52"/>
    </row>
    <row r="93" spans="1:12" ht="15.75" thickBot="1">
      <c r="A93" s="33"/>
      <c r="B93" s="35"/>
      <c r="C93" s="36"/>
      <c r="D93" s="36"/>
      <c r="E93" s="36"/>
      <c r="F93" s="36"/>
      <c r="G93" s="36"/>
      <c r="H93" s="28"/>
      <c r="I93" s="52"/>
      <c r="J93" s="52"/>
      <c r="K93" s="52"/>
      <c r="L93" s="52"/>
    </row>
    <row r="94" spans="1:12" ht="15.75" thickBot="1">
      <c r="A94" s="33"/>
      <c r="B94" s="37" t="s">
        <v>56</v>
      </c>
      <c r="C94" s="178">
        <f>C92/(5*C91)</f>
        <v>0.33333333333333331</v>
      </c>
      <c r="D94" s="179"/>
      <c r="E94" s="179"/>
      <c r="F94" s="179"/>
      <c r="G94" s="180"/>
      <c r="H94" s="50"/>
      <c r="I94" s="52"/>
      <c r="J94" s="48"/>
      <c r="K94" s="52"/>
      <c r="L94" s="52"/>
    </row>
    <row r="95" spans="1:12">
      <c r="B95" s="3"/>
      <c r="C95" s="5"/>
      <c r="D95" s="5"/>
      <c r="E95" s="5"/>
      <c r="F95" s="5"/>
      <c r="G95" s="5"/>
      <c r="H95" s="8"/>
    </row>
    <row r="96" spans="1:12">
      <c r="C96" s="6"/>
      <c r="D96" s="6"/>
      <c r="E96" s="6"/>
      <c r="F96" s="5"/>
      <c r="G96" s="5"/>
      <c r="H96" s="8"/>
    </row>
    <row r="97" spans="3:8">
      <c r="C97" s="5"/>
      <c r="D97" s="5"/>
      <c r="E97" s="5"/>
      <c r="F97" s="5"/>
      <c r="G97" s="5"/>
      <c r="H97" s="8"/>
    </row>
  </sheetData>
  <sheetProtection algorithmName="SHA-512" hashValue="YYc9S8CibOz7VVkPVY/bdM6HNXgnEAnNyQKNl7BXlGemX1tUqVO3ElH9GdUPhrlY8XNh4lmE54n1EwtIPcZqAw==" saltValue="gdv3bVILG5OLGciJMow4JA==" spinCount="100000" sheet="1" objects="1" scenarios="1"/>
  <customSheetViews>
    <customSheetView guid="{D29CAF7B-5E15-4E03-81D5-CD83C0B5263B}" scale="80" topLeftCell="A47">
      <selection sqref="A1:G89"/>
      <pageMargins left="0.7" right="0.7" top="0.75" bottom="0.75" header="0.3" footer="0.3"/>
      <pageSetup paperSize="9" orientation="portrait" r:id="rId1"/>
    </customSheetView>
  </customSheetViews>
  <mergeCells count="91">
    <mergeCell ref="B6:B7"/>
    <mergeCell ref="A9:A10"/>
    <mergeCell ref="B9:B10"/>
    <mergeCell ref="C54:G55"/>
    <mergeCell ref="C51:G52"/>
    <mergeCell ref="C12:G13"/>
    <mergeCell ref="A18:A19"/>
    <mergeCell ref="B18:B19"/>
    <mergeCell ref="C18:G19"/>
    <mergeCell ref="C33:G34"/>
    <mergeCell ref="C30:G31"/>
    <mergeCell ref="C27:G28"/>
    <mergeCell ref="C24:G25"/>
    <mergeCell ref="C15:G16"/>
    <mergeCell ref="C48:G49"/>
    <mergeCell ref="C45:G46"/>
    <mergeCell ref="C42:G43"/>
    <mergeCell ref="C39:G40"/>
    <mergeCell ref="C36:G37"/>
    <mergeCell ref="C57:G58"/>
    <mergeCell ref="C92:G92"/>
    <mergeCell ref="C75:G76"/>
    <mergeCell ref="C69:G70"/>
    <mergeCell ref="C66:G67"/>
    <mergeCell ref="C63:G64"/>
    <mergeCell ref="C60:G61"/>
    <mergeCell ref="C94:G94"/>
    <mergeCell ref="C87:G88"/>
    <mergeCell ref="C84:G85"/>
    <mergeCell ref="C81:G82"/>
    <mergeCell ref="C78:G79"/>
    <mergeCell ref="A72:A73"/>
    <mergeCell ref="B72:B73"/>
    <mergeCell ref="A75:A76"/>
    <mergeCell ref="B75:B76"/>
    <mergeCell ref="C91:G91"/>
    <mergeCell ref="C72:G73"/>
    <mergeCell ref="A81:A82"/>
    <mergeCell ref="A84:A85"/>
    <mergeCell ref="B84:B85"/>
    <mergeCell ref="A87:A88"/>
    <mergeCell ref="B87:B88"/>
    <mergeCell ref="A78:A79"/>
    <mergeCell ref="B81:B82"/>
    <mergeCell ref="B78:B79"/>
    <mergeCell ref="A57:A58"/>
    <mergeCell ref="B57:B58"/>
    <mergeCell ref="A48:A49"/>
    <mergeCell ref="B48:B49"/>
    <mergeCell ref="A51:A52"/>
    <mergeCell ref="B51:B52"/>
    <mergeCell ref="A54:A55"/>
    <mergeCell ref="B54:B55"/>
    <mergeCell ref="A66:A67"/>
    <mergeCell ref="B66:B67"/>
    <mergeCell ref="A69:A70"/>
    <mergeCell ref="B69:B70"/>
    <mergeCell ref="A60:A61"/>
    <mergeCell ref="B60:B61"/>
    <mergeCell ref="A63:A64"/>
    <mergeCell ref="B63:B64"/>
    <mergeCell ref="A42:A43"/>
    <mergeCell ref="B42:B43"/>
    <mergeCell ref="A45:A46"/>
    <mergeCell ref="B45:B46"/>
    <mergeCell ref="A36:A37"/>
    <mergeCell ref="B36:B37"/>
    <mergeCell ref="A39:A40"/>
    <mergeCell ref="B39:B40"/>
    <mergeCell ref="A33:A34"/>
    <mergeCell ref="B33:B34"/>
    <mergeCell ref="A24:A25"/>
    <mergeCell ref="B24:B25"/>
    <mergeCell ref="A27:A28"/>
    <mergeCell ref="B27:B28"/>
    <mergeCell ref="I6:I7"/>
    <mergeCell ref="J6:J7"/>
    <mergeCell ref="K6:K7"/>
    <mergeCell ref="L6:L7"/>
    <mergeCell ref="A30:A31"/>
    <mergeCell ref="B30:B31"/>
    <mergeCell ref="A21:A22"/>
    <mergeCell ref="B21:B22"/>
    <mergeCell ref="A12:A13"/>
    <mergeCell ref="B12:B13"/>
    <mergeCell ref="A15:A16"/>
    <mergeCell ref="B15:B16"/>
    <mergeCell ref="C21:G22"/>
    <mergeCell ref="C9:G10"/>
    <mergeCell ref="C6:G7"/>
    <mergeCell ref="A6:A7"/>
  </mergeCells>
  <conditionalFormatting sqref="C94">
    <cfRule type="colorScale" priority="1">
      <colorScale>
        <cfvo type="num" val="0"/>
        <cfvo type="num" val="&quot;0.2&quot;"/>
        <color rgb="FFFF7128"/>
        <color rgb="FFFFEF9C"/>
      </colorScale>
    </cfRule>
  </conditionalFormatting>
  <pageMargins left="0.23622047244094491" right="0.23622047244094491" top="0.74803149606299213" bottom="0.74803149606299213" header="0.31496062992125984" footer="0.31496062992125984"/>
  <pageSetup paperSize="9" scale="84" fitToHeight="0" orientation="portrait" r:id="rId2"/>
  <rowBreaks count="1" manualBreakCount="1">
    <brk id="5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G97"/>
  <sheetViews>
    <sheetView showGridLines="0" view="pageBreakPreview" zoomScaleNormal="90" zoomScaleSheetLayoutView="100" workbookViewId="0">
      <pane ySplit="5" topLeftCell="A6" activePane="bottomLeft" state="frozen"/>
      <selection pane="bottomLeft" activeCell="C57" sqref="C57:G58"/>
    </sheetView>
  </sheetViews>
  <sheetFormatPr defaultRowHeight="15"/>
  <cols>
    <col min="1" max="1" width="12.7109375" customWidth="1"/>
    <col min="2" max="2" width="90.7109375" customWidth="1"/>
    <col min="3" max="7" width="2.7109375" customWidth="1"/>
  </cols>
  <sheetData>
    <row r="5" spans="1:7" ht="15.75" thickBot="1">
      <c r="B5" t="s">
        <v>164</v>
      </c>
    </row>
    <row r="6" spans="1:7">
      <c r="A6" s="211" t="s">
        <v>252</v>
      </c>
      <c r="B6" s="212"/>
      <c r="C6" s="212"/>
      <c r="D6" s="212"/>
      <c r="E6" s="212"/>
      <c r="F6" s="212"/>
      <c r="G6" s="213"/>
    </row>
    <row r="7" spans="1:7" ht="15.75" thickBot="1">
      <c r="A7" s="214"/>
      <c r="B7" s="215"/>
      <c r="C7" s="215"/>
      <c r="D7" s="215"/>
      <c r="E7" s="215"/>
      <c r="F7" s="215"/>
      <c r="G7" s="216"/>
    </row>
    <row r="8" spans="1:7">
      <c r="A8" s="196" t="s">
        <v>253</v>
      </c>
      <c r="B8" s="197"/>
      <c r="C8" s="197"/>
      <c r="D8" s="197"/>
      <c r="E8" s="197"/>
      <c r="F8" s="197"/>
      <c r="G8" s="198"/>
    </row>
    <row r="9" spans="1:7">
      <c r="A9" s="199"/>
      <c r="B9" s="200"/>
      <c r="C9" s="200"/>
      <c r="D9" s="200"/>
      <c r="E9" s="200"/>
      <c r="F9" s="200"/>
      <c r="G9" s="201"/>
    </row>
    <row r="10" spans="1:7" ht="15.75" thickBot="1">
      <c r="A10" s="202"/>
      <c r="B10" s="203"/>
      <c r="C10" s="203"/>
      <c r="D10" s="203"/>
      <c r="E10" s="203"/>
      <c r="F10" s="203"/>
      <c r="G10" s="204"/>
    </row>
    <row r="11" spans="1:7">
      <c r="A11" s="190" t="s">
        <v>254</v>
      </c>
      <c r="B11" s="209" t="s">
        <v>255</v>
      </c>
      <c r="C11" s="192" t="s">
        <v>310</v>
      </c>
      <c r="D11" s="192"/>
      <c r="E11" s="192"/>
      <c r="F11" s="192"/>
      <c r="G11" s="192"/>
    </row>
    <row r="12" spans="1:7">
      <c r="A12" s="190"/>
      <c r="B12" s="191"/>
      <c r="C12" s="192"/>
      <c r="D12" s="192"/>
      <c r="E12" s="192"/>
      <c r="F12" s="192"/>
      <c r="G12" s="192"/>
    </row>
    <row r="13" spans="1:7">
      <c r="A13" s="190" t="s">
        <v>256</v>
      </c>
      <c r="B13" s="194" t="s">
        <v>257</v>
      </c>
      <c r="C13" s="192"/>
      <c r="D13" s="192"/>
      <c r="E13" s="192"/>
      <c r="F13" s="192"/>
      <c r="G13" s="192"/>
    </row>
    <row r="14" spans="1:7">
      <c r="A14" s="190"/>
      <c r="B14" s="209"/>
      <c r="C14" s="192"/>
      <c r="D14" s="192"/>
      <c r="E14" s="192"/>
      <c r="F14" s="192"/>
      <c r="G14" s="192"/>
    </row>
    <row r="15" spans="1:7">
      <c r="A15" s="190" t="s">
        <v>258</v>
      </c>
      <c r="B15" s="194" t="s">
        <v>259</v>
      </c>
      <c r="C15" s="192" t="s">
        <v>310</v>
      </c>
      <c r="D15" s="192"/>
      <c r="E15" s="192"/>
      <c r="F15" s="192"/>
      <c r="G15" s="192"/>
    </row>
    <row r="16" spans="1:7">
      <c r="A16" s="190"/>
      <c r="B16" s="209"/>
      <c r="C16" s="192"/>
      <c r="D16" s="192"/>
      <c r="E16" s="192"/>
      <c r="F16" s="192"/>
      <c r="G16" s="192"/>
    </row>
    <row r="17" spans="1:7">
      <c r="A17" s="190" t="s">
        <v>260</v>
      </c>
      <c r="B17" s="194" t="s">
        <v>261</v>
      </c>
      <c r="C17" s="192" t="s">
        <v>310</v>
      </c>
      <c r="D17" s="192"/>
      <c r="E17" s="192"/>
      <c r="F17" s="192"/>
      <c r="G17" s="192"/>
    </row>
    <row r="18" spans="1:7">
      <c r="A18" s="190"/>
      <c r="B18" s="209"/>
      <c r="C18" s="192"/>
      <c r="D18" s="192"/>
      <c r="E18" s="192"/>
      <c r="F18" s="192"/>
      <c r="G18" s="192"/>
    </row>
    <row r="19" spans="1:7">
      <c r="A19" s="190" t="s">
        <v>262</v>
      </c>
      <c r="B19" s="194" t="s">
        <v>263</v>
      </c>
      <c r="C19" s="192"/>
      <c r="D19" s="192"/>
      <c r="E19" s="192"/>
      <c r="F19" s="192"/>
      <c r="G19" s="192"/>
    </row>
    <row r="20" spans="1:7">
      <c r="A20" s="190"/>
      <c r="B20" s="209" t="s">
        <v>264</v>
      </c>
      <c r="C20" s="192"/>
      <c r="D20" s="192"/>
      <c r="E20" s="192"/>
      <c r="F20" s="192"/>
      <c r="G20" s="192"/>
    </row>
    <row r="21" spans="1:7">
      <c r="A21" s="190" t="s">
        <v>265</v>
      </c>
      <c r="B21" s="194" t="s">
        <v>266</v>
      </c>
      <c r="C21" s="192"/>
      <c r="D21" s="192"/>
      <c r="E21" s="192"/>
      <c r="F21" s="192"/>
      <c r="G21" s="192"/>
    </row>
    <row r="22" spans="1:7">
      <c r="A22" s="190"/>
      <c r="B22" s="209"/>
      <c r="C22" s="192"/>
      <c r="D22" s="192"/>
      <c r="E22" s="192"/>
      <c r="F22" s="192"/>
      <c r="G22" s="192"/>
    </row>
    <row r="23" spans="1:7">
      <c r="A23" s="190" t="s">
        <v>267</v>
      </c>
      <c r="B23" s="194" t="s">
        <v>268</v>
      </c>
      <c r="C23" s="192"/>
      <c r="D23" s="192"/>
      <c r="E23" s="192"/>
      <c r="F23" s="192"/>
      <c r="G23" s="192"/>
    </row>
    <row r="24" spans="1:7" ht="15.75" thickBot="1">
      <c r="A24" s="190"/>
      <c r="B24" s="209"/>
      <c r="C24" s="192"/>
      <c r="D24" s="192"/>
      <c r="E24" s="192"/>
      <c r="F24" s="192"/>
      <c r="G24" s="192"/>
    </row>
    <row r="25" spans="1:7">
      <c r="A25" s="211" t="s">
        <v>269</v>
      </c>
      <c r="B25" s="212"/>
      <c r="C25" s="212"/>
      <c r="D25" s="212"/>
      <c r="E25" s="212"/>
      <c r="F25" s="212"/>
      <c r="G25" s="213"/>
    </row>
    <row r="26" spans="1:7" ht="15.75" thickBot="1">
      <c r="A26" s="214"/>
      <c r="B26" s="215"/>
      <c r="C26" s="215"/>
      <c r="D26" s="215"/>
      <c r="E26" s="215"/>
      <c r="F26" s="215"/>
      <c r="G26" s="216"/>
    </row>
    <row r="27" spans="1:7">
      <c r="A27" s="199" t="s">
        <v>270</v>
      </c>
      <c r="B27" s="200"/>
      <c r="C27" s="200"/>
      <c r="D27" s="200"/>
      <c r="E27" s="200"/>
      <c r="F27" s="200"/>
      <c r="G27" s="201"/>
    </row>
    <row r="28" spans="1:7">
      <c r="A28" s="199"/>
      <c r="B28" s="200"/>
      <c r="C28" s="200"/>
      <c r="D28" s="200"/>
      <c r="E28" s="200"/>
      <c r="F28" s="200"/>
      <c r="G28" s="201"/>
    </row>
    <row r="29" spans="1:7" ht="22.5" customHeight="1" thickBot="1">
      <c r="A29" s="199"/>
      <c r="B29" s="200"/>
      <c r="C29" s="200"/>
      <c r="D29" s="200"/>
      <c r="E29" s="200"/>
      <c r="F29" s="200"/>
      <c r="G29" s="201"/>
    </row>
    <row r="30" spans="1:7" ht="15.75" thickBot="1">
      <c r="A30" s="205" t="s">
        <v>271</v>
      </c>
      <c r="B30" s="206"/>
      <c r="C30" s="206"/>
      <c r="D30" s="206"/>
      <c r="E30" s="206"/>
      <c r="F30" s="206"/>
      <c r="G30" s="207"/>
    </row>
    <row r="31" spans="1:7">
      <c r="A31" s="208" t="s">
        <v>272</v>
      </c>
      <c r="B31" s="209" t="s">
        <v>273</v>
      </c>
      <c r="C31" s="210" t="s">
        <v>310</v>
      </c>
      <c r="D31" s="210"/>
      <c r="E31" s="210"/>
      <c r="F31" s="210"/>
      <c r="G31" s="210"/>
    </row>
    <row r="32" spans="1:7" ht="23.25" customHeight="1">
      <c r="A32" s="190"/>
      <c r="B32" s="191"/>
      <c r="C32" s="192"/>
      <c r="D32" s="192"/>
      <c r="E32" s="192"/>
      <c r="F32" s="192"/>
      <c r="G32" s="192"/>
    </row>
    <row r="33" spans="1:7">
      <c r="A33" s="190" t="s">
        <v>274</v>
      </c>
      <c r="B33" s="191" t="s">
        <v>275</v>
      </c>
      <c r="C33" s="192"/>
      <c r="D33" s="192"/>
      <c r="E33" s="192"/>
      <c r="F33" s="192"/>
      <c r="G33" s="192"/>
    </row>
    <row r="34" spans="1:7" ht="23.25" customHeight="1">
      <c r="A34" s="190"/>
      <c r="B34" s="191"/>
      <c r="C34" s="192"/>
      <c r="D34" s="192"/>
      <c r="E34" s="192"/>
      <c r="F34" s="192"/>
      <c r="G34" s="192"/>
    </row>
    <row r="35" spans="1:7">
      <c r="A35" s="190">
        <v>2</v>
      </c>
      <c r="B35" s="191" t="s">
        <v>276</v>
      </c>
      <c r="C35" s="192"/>
      <c r="D35" s="192"/>
      <c r="E35" s="192"/>
      <c r="F35" s="192"/>
      <c r="G35" s="192"/>
    </row>
    <row r="36" spans="1:7">
      <c r="A36" s="190"/>
      <c r="B36" s="191"/>
      <c r="C36" s="192"/>
      <c r="D36" s="192"/>
      <c r="E36" s="192"/>
      <c r="F36" s="192"/>
      <c r="G36" s="192"/>
    </row>
    <row r="37" spans="1:7">
      <c r="A37" s="190">
        <v>3</v>
      </c>
      <c r="B37" s="191" t="s">
        <v>277</v>
      </c>
      <c r="C37" s="192" t="s">
        <v>310</v>
      </c>
      <c r="D37" s="192"/>
      <c r="E37" s="192"/>
      <c r="F37" s="192"/>
      <c r="G37" s="192"/>
    </row>
    <row r="38" spans="1:7">
      <c r="A38" s="190"/>
      <c r="B38" s="191"/>
      <c r="C38" s="192"/>
      <c r="D38" s="192"/>
      <c r="E38" s="192"/>
      <c r="F38" s="192"/>
      <c r="G38" s="192"/>
    </row>
    <row r="39" spans="1:7">
      <c r="A39" s="190">
        <v>4</v>
      </c>
      <c r="B39" s="191" t="s">
        <v>278</v>
      </c>
      <c r="C39" s="192"/>
      <c r="D39" s="192"/>
      <c r="E39" s="192"/>
      <c r="F39" s="192"/>
      <c r="G39" s="192"/>
    </row>
    <row r="40" spans="1:7">
      <c r="A40" s="190"/>
      <c r="B40" s="191"/>
      <c r="C40" s="192"/>
      <c r="D40" s="192"/>
      <c r="E40" s="192"/>
      <c r="F40" s="192"/>
      <c r="G40" s="192"/>
    </row>
    <row r="41" spans="1:7">
      <c r="A41" s="190">
        <v>5</v>
      </c>
      <c r="B41" s="191" t="s">
        <v>279</v>
      </c>
      <c r="C41" s="192"/>
      <c r="D41" s="192"/>
      <c r="E41" s="192"/>
      <c r="F41" s="192"/>
      <c r="G41" s="192"/>
    </row>
    <row r="42" spans="1:7">
      <c r="A42" s="190"/>
      <c r="B42" s="191"/>
      <c r="C42" s="192"/>
      <c r="D42" s="192"/>
      <c r="E42" s="192"/>
      <c r="F42" s="192"/>
      <c r="G42" s="192"/>
    </row>
    <row r="43" spans="1:7">
      <c r="A43" s="190" t="s">
        <v>280</v>
      </c>
      <c r="B43" s="191" t="s">
        <v>281</v>
      </c>
      <c r="C43" s="192"/>
      <c r="D43" s="192"/>
      <c r="E43" s="192"/>
      <c r="F43" s="192"/>
      <c r="G43" s="192"/>
    </row>
    <row r="44" spans="1:7">
      <c r="A44" s="190"/>
      <c r="B44" s="191"/>
      <c r="C44" s="192"/>
      <c r="D44" s="192"/>
      <c r="E44" s="192"/>
      <c r="F44" s="192"/>
      <c r="G44" s="192"/>
    </row>
    <row r="45" spans="1:7">
      <c r="A45" s="190" t="s">
        <v>282</v>
      </c>
      <c r="B45" s="191" t="s">
        <v>283</v>
      </c>
      <c r="C45" s="192"/>
      <c r="D45" s="192"/>
      <c r="E45" s="192"/>
      <c r="F45" s="192"/>
      <c r="G45" s="192"/>
    </row>
    <row r="46" spans="1:7">
      <c r="A46" s="190"/>
      <c r="B46" s="191"/>
      <c r="C46" s="192"/>
      <c r="D46" s="192"/>
      <c r="E46" s="192"/>
      <c r="F46" s="192"/>
      <c r="G46" s="192"/>
    </row>
    <row r="47" spans="1:7">
      <c r="A47" s="190">
        <v>7</v>
      </c>
      <c r="B47" s="191" t="s">
        <v>284</v>
      </c>
      <c r="C47" s="192" t="s">
        <v>310</v>
      </c>
      <c r="D47" s="192"/>
      <c r="E47" s="192"/>
      <c r="F47" s="192"/>
      <c r="G47" s="192"/>
    </row>
    <row r="48" spans="1:7" ht="15.75" thickBot="1">
      <c r="A48" s="193"/>
      <c r="B48" s="194"/>
      <c r="C48" s="195"/>
      <c r="D48" s="195"/>
      <c r="E48" s="195"/>
      <c r="F48" s="195"/>
      <c r="G48" s="195"/>
    </row>
    <row r="49" spans="1:7">
      <c r="A49" s="196" t="s">
        <v>285</v>
      </c>
      <c r="B49" s="197"/>
      <c r="C49" s="197"/>
      <c r="D49" s="197"/>
      <c r="E49" s="197"/>
      <c r="F49" s="197"/>
      <c r="G49" s="198"/>
    </row>
    <row r="50" spans="1:7">
      <c r="A50" s="199"/>
      <c r="B50" s="200"/>
      <c r="C50" s="200"/>
      <c r="D50" s="200"/>
      <c r="E50" s="200"/>
      <c r="F50" s="200"/>
      <c r="G50" s="201"/>
    </row>
    <row r="51" spans="1:7" ht="15.75" thickBot="1">
      <c r="A51" s="202"/>
      <c r="B51" s="203"/>
      <c r="C51" s="203"/>
      <c r="D51" s="203"/>
      <c r="E51" s="203"/>
      <c r="F51" s="203"/>
      <c r="G51" s="204"/>
    </row>
    <row r="52" spans="1:7" ht="15.75" thickBot="1">
      <c r="A52" s="205" t="s">
        <v>271</v>
      </c>
      <c r="B52" s="206"/>
      <c r="C52" s="206"/>
      <c r="D52" s="206"/>
      <c r="E52" s="206"/>
      <c r="F52" s="206"/>
      <c r="G52" s="207"/>
    </row>
    <row r="53" spans="1:7">
      <c r="A53" s="208" t="s">
        <v>272</v>
      </c>
      <c r="B53" s="209" t="s">
        <v>286</v>
      </c>
      <c r="C53" s="210"/>
      <c r="D53" s="210"/>
      <c r="E53" s="210"/>
      <c r="F53" s="210"/>
      <c r="G53" s="210"/>
    </row>
    <row r="54" spans="1:7" ht="22.5" customHeight="1">
      <c r="A54" s="190"/>
      <c r="B54" s="191"/>
      <c r="C54" s="192"/>
      <c r="D54" s="192"/>
      <c r="E54" s="192"/>
      <c r="F54" s="192"/>
      <c r="G54" s="192"/>
    </row>
    <row r="55" spans="1:7">
      <c r="A55" s="190" t="s">
        <v>274</v>
      </c>
      <c r="B55" s="191" t="s">
        <v>287</v>
      </c>
      <c r="C55" s="192"/>
      <c r="D55" s="192"/>
      <c r="E55" s="192"/>
      <c r="F55" s="192"/>
      <c r="G55" s="192"/>
    </row>
    <row r="56" spans="1:7" ht="20.25" customHeight="1">
      <c r="A56" s="190"/>
      <c r="B56" s="191"/>
      <c r="C56" s="192"/>
      <c r="D56" s="192"/>
      <c r="E56" s="192"/>
      <c r="F56" s="192"/>
      <c r="G56" s="192"/>
    </row>
    <row r="57" spans="1:7">
      <c r="A57" s="190">
        <v>2</v>
      </c>
      <c r="B57" s="191" t="s">
        <v>288</v>
      </c>
      <c r="C57" s="192"/>
      <c r="D57" s="192"/>
      <c r="E57" s="192"/>
      <c r="F57" s="192"/>
      <c r="G57" s="192"/>
    </row>
    <row r="58" spans="1:7">
      <c r="A58" s="190"/>
      <c r="B58" s="191"/>
      <c r="C58" s="192"/>
      <c r="D58" s="192"/>
      <c r="E58" s="192"/>
      <c r="F58" s="192"/>
      <c r="G58" s="192"/>
    </row>
    <row r="59" spans="1:7">
      <c r="A59" s="190">
        <v>3</v>
      </c>
      <c r="B59" s="191" t="s">
        <v>277</v>
      </c>
      <c r="C59" s="192"/>
      <c r="D59" s="192"/>
      <c r="E59" s="192"/>
      <c r="F59" s="192"/>
      <c r="G59" s="192"/>
    </row>
    <row r="60" spans="1:7">
      <c r="A60" s="190"/>
      <c r="B60" s="191"/>
      <c r="C60" s="192"/>
      <c r="D60" s="192"/>
      <c r="E60" s="192"/>
      <c r="F60" s="192"/>
      <c r="G60" s="192"/>
    </row>
    <row r="61" spans="1:7">
      <c r="A61" s="190">
        <v>4</v>
      </c>
      <c r="B61" s="191" t="s">
        <v>289</v>
      </c>
      <c r="C61" s="192"/>
      <c r="D61" s="192"/>
      <c r="E61" s="192"/>
      <c r="F61" s="192"/>
      <c r="G61" s="192"/>
    </row>
    <row r="62" spans="1:7">
      <c r="A62" s="190"/>
      <c r="B62" s="191"/>
      <c r="C62" s="192"/>
      <c r="D62" s="192"/>
      <c r="E62" s="192"/>
      <c r="F62" s="192"/>
      <c r="G62" s="192"/>
    </row>
    <row r="63" spans="1:7">
      <c r="A63" s="190">
        <v>5</v>
      </c>
      <c r="B63" s="191" t="s">
        <v>290</v>
      </c>
      <c r="C63" s="192"/>
      <c r="D63" s="192"/>
      <c r="E63" s="192"/>
      <c r="F63" s="192"/>
      <c r="G63" s="192"/>
    </row>
    <row r="64" spans="1:7">
      <c r="A64" s="190"/>
      <c r="B64" s="191"/>
      <c r="C64" s="192"/>
      <c r="D64" s="192"/>
      <c r="E64" s="192"/>
      <c r="F64" s="192"/>
      <c r="G64" s="192"/>
    </row>
    <row r="65" spans="1:7">
      <c r="A65" s="190" t="s">
        <v>280</v>
      </c>
      <c r="B65" s="191" t="s">
        <v>291</v>
      </c>
      <c r="C65" s="192"/>
      <c r="D65" s="192"/>
      <c r="E65" s="192"/>
      <c r="F65" s="192"/>
      <c r="G65" s="192"/>
    </row>
    <row r="66" spans="1:7">
      <c r="A66" s="190"/>
      <c r="B66" s="191"/>
      <c r="C66" s="192"/>
      <c r="D66" s="192"/>
      <c r="E66" s="192"/>
      <c r="F66" s="192"/>
      <c r="G66" s="192"/>
    </row>
    <row r="67" spans="1:7">
      <c r="A67" s="190" t="s">
        <v>282</v>
      </c>
      <c r="B67" s="191" t="s">
        <v>292</v>
      </c>
      <c r="C67" s="192"/>
      <c r="D67" s="192"/>
      <c r="E67" s="192"/>
      <c r="F67" s="192"/>
      <c r="G67" s="192"/>
    </row>
    <row r="68" spans="1:7" ht="19.5" customHeight="1">
      <c r="A68" s="190"/>
      <c r="B68" s="191"/>
      <c r="C68" s="192"/>
      <c r="D68" s="192"/>
      <c r="E68" s="192"/>
      <c r="F68" s="192"/>
      <c r="G68" s="192"/>
    </row>
    <row r="69" spans="1:7">
      <c r="A69" s="190" t="s">
        <v>293</v>
      </c>
      <c r="B69" s="191" t="s">
        <v>294</v>
      </c>
      <c r="C69" s="192"/>
      <c r="D69" s="192"/>
      <c r="E69" s="192"/>
      <c r="F69" s="192"/>
      <c r="G69" s="192"/>
    </row>
    <row r="70" spans="1:7" ht="22.5" customHeight="1">
      <c r="A70" s="190"/>
      <c r="B70" s="191"/>
      <c r="C70" s="192"/>
      <c r="D70" s="192"/>
      <c r="E70" s="192"/>
      <c r="F70" s="192"/>
      <c r="G70" s="192"/>
    </row>
    <row r="71" spans="1:7">
      <c r="A71" s="190" t="s">
        <v>295</v>
      </c>
      <c r="B71" s="191" t="s">
        <v>296</v>
      </c>
      <c r="C71" s="192"/>
      <c r="D71" s="192"/>
      <c r="E71" s="192"/>
      <c r="F71" s="192"/>
      <c r="G71" s="192"/>
    </row>
    <row r="72" spans="1:7" ht="22.5" customHeight="1" thickBot="1">
      <c r="A72" s="193"/>
      <c r="B72" s="194"/>
      <c r="C72" s="195"/>
      <c r="D72" s="195"/>
      <c r="E72" s="195"/>
      <c r="F72" s="195"/>
      <c r="G72" s="195"/>
    </row>
    <row r="73" spans="1:7">
      <c r="A73" s="196" t="s">
        <v>297</v>
      </c>
      <c r="B73" s="197"/>
      <c r="C73" s="197"/>
      <c r="D73" s="197"/>
      <c r="E73" s="197"/>
      <c r="F73" s="197"/>
      <c r="G73" s="198"/>
    </row>
    <row r="74" spans="1:7">
      <c r="A74" s="199"/>
      <c r="B74" s="200"/>
      <c r="C74" s="200"/>
      <c r="D74" s="200"/>
      <c r="E74" s="200"/>
      <c r="F74" s="200"/>
      <c r="G74" s="201"/>
    </row>
    <row r="75" spans="1:7" ht="15.75" thickBot="1">
      <c r="A75" s="202"/>
      <c r="B75" s="203"/>
      <c r="C75" s="203"/>
      <c r="D75" s="203"/>
      <c r="E75" s="203"/>
      <c r="F75" s="203"/>
      <c r="G75" s="204"/>
    </row>
    <row r="76" spans="1:7" ht="15.75" thickBot="1">
      <c r="A76" s="205" t="s">
        <v>271</v>
      </c>
      <c r="B76" s="206"/>
      <c r="C76" s="206"/>
      <c r="D76" s="206"/>
      <c r="E76" s="206"/>
      <c r="F76" s="206"/>
      <c r="G76" s="207"/>
    </row>
    <row r="77" spans="1:7">
      <c r="A77" s="208" t="s">
        <v>272</v>
      </c>
      <c r="B77" s="209" t="s">
        <v>298</v>
      </c>
      <c r="C77" s="210"/>
      <c r="D77" s="210"/>
      <c r="E77" s="210"/>
      <c r="F77" s="210"/>
      <c r="G77" s="210"/>
    </row>
    <row r="78" spans="1:7">
      <c r="A78" s="190"/>
      <c r="B78" s="191"/>
      <c r="C78" s="192"/>
      <c r="D78" s="192"/>
      <c r="E78" s="192"/>
      <c r="F78" s="192"/>
      <c r="G78" s="192"/>
    </row>
    <row r="79" spans="1:7">
      <c r="A79" s="190">
        <v>2</v>
      </c>
      <c r="B79" s="191" t="s">
        <v>299</v>
      </c>
      <c r="C79" s="192"/>
      <c r="D79" s="192"/>
      <c r="E79" s="192"/>
      <c r="F79" s="192"/>
      <c r="G79" s="192"/>
    </row>
    <row r="80" spans="1:7">
      <c r="A80" s="190"/>
      <c r="B80" s="191"/>
      <c r="C80" s="192"/>
      <c r="D80" s="192"/>
      <c r="E80" s="192"/>
      <c r="F80" s="192"/>
      <c r="G80" s="192"/>
    </row>
    <row r="81" spans="1:7">
      <c r="A81" s="190">
        <v>3</v>
      </c>
      <c r="B81" s="191" t="s">
        <v>300</v>
      </c>
      <c r="C81" s="192"/>
      <c r="D81" s="192"/>
      <c r="E81" s="192"/>
      <c r="F81" s="192"/>
      <c r="G81" s="192"/>
    </row>
    <row r="82" spans="1:7">
      <c r="A82" s="190"/>
      <c r="B82" s="191"/>
      <c r="C82" s="192"/>
      <c r="D82" s="192"/>
      <c r="E82" s="192"/>
      <c r="F82" s="192"/>
      <c r="G82" s="192"/>
    </row>
    <row r="83" spans="1:7">
      <c r="A83" s="190">
        <v>4</v>
      </c>
      <c r="B83" s="191" t="s">
        <v>301</v>
      </c>
      <c r="C83" s="192"/>
      <c r="D83" s="192"/>
      <c r="E83" s="192"/>
      <c r="F83" s="192"/>
      <c r="G83" s="192"/>
    </row>
    <row r="84" spans="1:7">
      <c r="A84" s="190"/>
      <c r="B84" s="191"/>
      <c r="C84" s="192"/>
      <c r="D84" s="192"/>
      <c r="E84" s="192"/>
      <c r="F84" s="192"/>
      <c r="G84" s="192"/>
    </row>
    <row r="85" spans="1:7">
      <c r="A85" s="190">
        <v>5</v>
      </c>
      <c r="B85" s="191" t="s">
        <v>302</v>
      </c>
      <c r="C85" s="192"/>
      <c r="D85" s="192"/>
      <c r="E85" s="192"/>
      <c r="F85" s="192"/>
      <c r="G85" s="192"/>
    </row>
    <row r="86" spans="1:7">
      <c r="A86" s="190"/>
      <c r="B86" s="191"/>
      <c r="C86" s="192"/>
      <c r="D86" s="192"/>
      <c r="E86" s="192"/>
      <c r="F86" s="192"/>
      <c r="G86" s="192"/>
    </row>
    <row r="87" spans="1:7">
      <c r="A87" s="190" t="s">
        <v>280</v>
      </c>
      <c r="B87" s="191" t="s">
        <v>303</v>
      </c>
      <c r="C87" s="192"/>
      <c r="D87" s="192"/>
      <c r="E87" s="192"/>
      <c r="F87" s="192"/>
      <c r="G87" s="192"/>
    </row>
    <row r="88" spans="1:7">
      <c r="A88" s="190"/>
      <c r="B88" s="191"/>
      <c r="C88" s="192"/>
      <c r="D88" s="192"/>
      <c r="E88" s="192"/>
      <c r="F88" s="192"/>
      <c r="G88" s="192"/>
    </row>
    <row r="89" spans="1:7">
      <c r="A89" s="190" t="s">
        <v>282</v>
      </c>
      <c r="B89" s="191" t="s">
        <v>304</v>
      </c>
      <c r="C89" s="192"/>
      <c r="D89" s="192"/>
      <c r="E89" s="192"/>
      <c r="F89" s="192"/>
      <c r="G89" s="192"/>
    </row>
    <row r="90" spans="1:7">
      <c r="A90" s="190"/>
      <c r="B90" s="191"/>
      <c r="C90" s="192"/>
      <c r="D90" s="192"/>
      <c r="E90" s="192"/>
      <c r="F90" s="192"/>
      <c r="G90" s="192"/>
    </row>
    <row r="91" spans="1:7">
      <c r="A91" s="190" t="s">
        <v>293</v>
      </c>
      <c r="B91" s="191" t="s">
        <v>305</v>
      </c>
      <c r="C91" s="192"/>
      <c r="D91" s="192"/>
      <c r="E91" s="192"/>
      <c r="F91" s="192"/>
      <c r="G91" s="192"/>
    </row>
    <row r="92" spans="1:7" ht="21" customHeight="1">
      <c r="A92" s="190"/>
      <c r="B92" s="191"/>
      <c r="C92" s="192"/>
      <c r="D92" s="192"/>
      <c r="E92" s="192"/>
      <c r="F92" s="192"/>
      <c r="G92" s="192"/>
    </row>
    <row r="93" spans="1:7">
      <c r="A93" s="190" t="s">
        <v>295</v>
      </c>
      <c r="B93" s="191" t="s">
        <v>306</v>
      </c>
      <c r="C93" s="192"/>
      <c r="D93" s="192"/>
      <c r="E93" s="192"/>
      <c r="F93" s="192"/>
      <c r="G93" s="192"/>
    </row>
    <row r="94" spans="1:7" ht="21.75" customHeight="1">
      <c r="A94" s="190"/>
      <c r="B94" s="191"/>
      <c r="C94" s="192"/>
      <c r="D94" s="192"/>
      <c r="E94" s="192"/>
      <c r="F94" s="192"/>
      <c r="G94" s="192"/>
    </row>
    <row r="95" spans="1:7">
      <c r="A95" s="137"/>
      <c r="B95" s="137"/>
      <c r="C95" s="138"/>
      <c r="D95" s="138"/>
      <c r="E95" s="138"/>
      <c r="F95" s="138"/>
      <c r="G95" s="138"/>
    </row>
    <row r="96" spans="1:7">
      <c r="A96" s="137"/>
      <c r="B96" s="139" t="s">
        <v>307</v>
      </c>
      <c r="C96" s="188" t="str">
        <f>IF(COUNTA(C77:G94)&lt;&gt;0,"4",IF(COUNTA(C53:G72)&lt;&gt;0,"3",IF(COUNTA(C31:G48)&lt;&gt;0,"2","1")))</f>
        <v>2</v>
      </c>
      <c r="D96" s="188"/>
      <c r="E96" s="188"/>
      <c r="F96" s="188"/>
      <c r="G96" s="188"/>
    </row>
    <row r="97" spans="1:7">
      <c r="A97" s="137"/>
      <c r="B97" s="140"/>
      <c r="C97" s="189"/>
      <c r="D97" s="189"/>
      <c r="E97" s="189"/>
      <c r="F97" s="189"/>
      <c r="G97" s="189"/>
    </row>
  </sheetData>
  <sheetProtection algorithmName="SHA-512" hashValue="vMuxflqA6lr8zuD7kF+sao3SLF9OSKoQV9NpJoOmNkfw6UHnogQjEgqV5erucFb8Z4dzZMUUSnAlt91EgEMUqg==" saltValue="0IwigCxcP1JeVTt0aET3SA==" spinCount="100000" sheet="1" objects="1" scenarios="1"/>
  <mergeCells count="116">
    <mergeCell ref="A15:A16"/>
    <mergeCell ref="B15:B16"/>
    <mergeCell ref="C15:G16"/>
    <mergeCell ref="A17:A18"/>
    <mergeCell ref="B17:B18"/>
    <mergeCell ref="C17:G18"/>
    <mergeCell ref="A6:G7"/>
    <mergeCell ref="A8:G10"/>
    <mergeCell ref="A11:A12"/>
    <mergeCell ref="B11:B12"/>
    <mergeCell ref="C11:G12"/>
    <mergeCell ref="A13:A14"/>
    <mergeCell ref="B13:B14"/>
    <mergeCell ref="C13:G14"/>
    <mergeCell ref="A23:A24"/>
    <mergeCell ref="B23:B24"/>
    <mergeCell ref="C23:G24"/>
    <mergeCell ref="A25:G26"/>
    <mergeCell ref="A27:G29"/>
    <mergeCell ref="A30:G30"/>
    <mergeCell ref="A19:A20"/>
    <mergeCell ref="B19:B20"/>
    <mergeCell ref="C19:G20"/>
    <mergeCell ref="A21:A22"/>
    <mergeCell ref="B21:B22"/>
    <mergeCell ref="C21:G22"/>
    <mergeCell ref="A35:A36"/>
    <mergeCell ref="B35:B36"/>
    <mergeCell ref="C35:G36"/>
    <mergeCell ref="A37:A38"/>
    <mergeCell ref="B37:B38"/>
    <mergeCell ref="C37:G38"/>
    <mergeCell ref="A31:A32"/>
    <mergeCell ref="B31:B32"/>
    <mergeCell ref="C31:G32"/>
    <mergeCell ref="A33:A34"/>
    <mergeCell ref="B33:B34"/>
    <mergeCell ref="C33:G34"/>
    <mergeCell ref="A43:A44"/>
    <mergeCell ref="B43:B44"/>
    <mergeCell ref="C43:G44"/>
    <mergeCell ref="A45:A46"/>
    <mergeCell ref="B45:B46"/>
    <mergeCell ref="C45:G46"/>
    <mergeCell ref="A39:A40"/>
    <mergeCell ref="B39:B40"/>
    <mergeCell ref="C39:G40"/>
    <mergeCell ref="A41:A42"/>
    <mergeCell ref="B41:B42"/>
    <mergeCell ref="C41:G42"/>
    <mergeCell ref="A55:A56"/>
    <mergeCell ref="B55:B56"/>
    <mergeCell ref="C55:G56"/>
    <mergeCell ref="A57:A58"/>
    <mergeCell ref="B57:B58"/>
    <mergeCell ref="C57:G58"/>
    <mergeCell ref="A47:A48"/>
    <mergeCell ref="B47:B48"/>
    <mergeCell ref="C47:G48"/>
    <mergeCell ref="A49:G51"/>
    <mergeCell ref="A52:G52"/>
    <mergeCell ref="A53:A54"/>
    <mergeCell ref="B53:B54"/>
    <mergeCell ref="C53:G54"/>
    <mergeCell ref="A63:A64"/>
    <mergeCell ref="B63:B64"/>
    <mergeCell ref="C63:G64"/>
    <mergeCell ref="A65:A66"/>
    <mergeCell ref="B65:B66"/>
    <mergeCell ref="C65:G66"/>
    <mergeCell ref="A59:A60"/>
    <mergeCell ref="B59:B60"/>
    <mergeCell ref="C59:G60"/>
    <mergeCell ref="A61:A62"/>
    <mergeCell ref="B61:B62"/>
    <mergeCell ref="C61:G62"/>
    <mergeCell ref="A71:A72"/>
    <mergeCell ref="B71:B72"/>
    <mergeCell ref="C71:G72"/>
    <mergeCell ref="A73:G75"/>
    <mergeCell ref="A76:G76"/>
    <mergeCell ref="A77:A78"/>
    <mergeCell ref="B77:B78"/>
    <mergeCell ref="C77:G78"/>
    <mergeCell ref="A67:A68"/>
    <mergeCell ref="B67:B68"/>
    <mergeCell ref="C67:G68"/>
    <mergeCell ref="A69:A70"/>
    <mergeCell ref="B69:B70"/>
    <mergeCell ref="C69:G70"/>
    <mergeCell ref="A83:A84"/>
    <mergeCell ref="B83:B84"/>
    <mergeCell ref="C83:G84"/>
    <mergeCell ref="A85:A86"/>
    <mergeCell ref="B85:B86"/>
    <mergeCell ref="C85:G86"/>
    <mergeCell ref="A79:A80"/>
    <mergeCell ref="B79:B80"/>
    <mergeCell ref="C79:G80"/>
    <mergeCell ref="A81:A82"/>
    <mergeCell ref="B81:B82"/>
    <mergeCell ref="C81:G82"/>
    <mergeCell ref="C96:G96"/>
    <mergeCell ref="C97:G97"/>
    <mergeCell ref="A91:A92"/>
    <mergeCell ref="B91:B92"/>
    <mergeCell ref="C91:G92"/>
    <mergeCell ref="A93:A94"/>
    <mergeCell ref="B93:B94"/>
    <mergeCell ref="C93:G94"/>
    <mergeCell ref="A87:A88"/>
    <mergeCell ref="B87:B88"/>
    <mergeCell ref="C87:G88"/>
    <mergeCell ref="A89:A90"/>
    <mergeCell ref="B89:B90"/>
    <mergeCell ref="C89:G90"/>
  </mergeCells>
  <pageMargins left="0.7" right="0.7" top="0.75" bottom="0.75" header="0.3" footer="0.3"/>
  <pageSetup paperSize="9" scale="74" orientation="portrait" r:id="rId1"/>
  <rowBreaks count="1" manualBreakCount="1">
    <brk id="48" max="6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212"/>
  <sheetViews>
    <sheetView showGridLines="0" view="pageBreakPreview" zoomScaleNormal="80" zoomScaleSheetLayoutView="100" workbookViewId="0">
      <pane ySplit="5" topLeftCell="A6" activePane="bottomLeft" state="frozen"/>
      <selection pane="bottomLeft" activeCell="B5" sqref="B5"/>
    </sheetView>
  </sheetViews>
  <sheetFormatPr defaultRowHeight="15"/>
  <cols>
    <col min="1" max="1" width="17.140625" style="1" customWidth="1"/>
    <col min="2" max="2" width="91.5703125" style="2" customWidth="1"/>
    <col min="3" max="7" width="2.7109375" style="4" customWidth="1"/>
    <col min="8" max="8" width="23.7109375" customWidth="1"/>
    <col min="9" max="9" width="9.140625" style="2"/>
    <col min="10" max="10" width="93.42578125" style="2" customWidth="1"/>
    <col min="11" max="13" width="9.28515625" style="2" customWidth="1"/>
  </cols>
  <sheetData>
    <row r="1" spans="1:15">
      <c r="A1" s="32"/>
    </row>
    <row r="2" spans="1:15">
      <c r="A2" s="32"/>
    </row>
    <row r="3" spans="1:15">
      <c r="A3" s="32"/>
    </row>
    <row r="4" spans="1:15">
      <c r="A4" s="32"/>
    </row>
    <row r="5" spans="1:15" ht="15.75" thickBot="1">
      <c r="A5" s="32"/>
    </row>
    <row r="6" spans="1:15" ht="15.75" thickBot="1">
      <c r="A6" s="157">
        <v>1</v>
      </c>
      <c r="B6" s="159" t="s">
        <v>0</v>
      </c>
      <c r="C6" s="251">
        <v>1</v>
      </c>
      <c r="D6" s="251"/>
      <c r="E6" s="251"/>
      <c r="F6" s="251"/>
      <c r="G6" s="252"/>
      <c r="H6" s="28"/>
      <c r="I6" s="156" t="s">
        <v>156</v>
      </c>
      <c r="J6" s="156" t="s">
        <v>157</v>
      </c>
      <c r="K6" s="217" t="s">
        <v>188</v>
      </c>
      <c r="L6" s="156" t="s">
        <v>158</v>
      </c>
      <c r="M6" s="156" t="s">
        <v>159</v>
      </c>
      <c r="N6" s="156" t="s">
        <v>161</v>
      </c>
      <c r="O6" s="156" t="s">
        <v>190</v>
      </c>
    </row>
    <row r="7" spans="1:15" ht="15.75" thickBot="1">
      <c r="A7" s="158"/>
      <c r="B7" s="160"/>
      <c r="C7" s="253"/>
      <c r="D7" s="253"/>
      <c r="E7" s="253"/>
      <c r="F7" s="253"/>
      <c r="G7" s="254"/>
      <c r="H7" s="28"/>
      <c r="I7" s="156"/>
      <c r="J7" s="156"/>
      <c r="K7" s="156"/>
      <c r="L7" s="156"/>
      <c r="M7" s="156"/>
      <c r="N7" s="156"/>
      <c r="O7" s="156"/>
    </row>
    <row r="8" spans="1:15" ht="15.75" thickBot="1">
      <c r="A8" s="233" t="s">
        <v>57</v>
      </c>
      <c r="B8" s="16" t="s">
        <v>58</v>
      </c>
      <c r="C8" s="261">
        <v>0</v>
      </c>
      <c r="D8" s="262"/>
      <c r="E8" s="262"/>
      <c r="F8" s="262"/>
      <c r="G8" s="263"/>
      <c r="H8" s="28"/>
      <c r="I8" s="74">
        <v>1</v>
      </c>
      <c r="J8" s="75" t="s">
        <v>0</v>
      </c>
      <c r="K8" s="74">
        <f>C6</f>
        <v>1</v>
      </c>
      <c r="L8" s="74" t="str">
        <f>IF(COUNTIF(C8:G10,"3"),"3",IF(COUNTIF(C8:G10,"2")&gt;=2,"3",IF(COUNTIF(C8:G10,"2")=1,"2",IF(COUNTIF(C8:G10,"1")=2,"2",IF(COUNTIF(C8:G10,"1")&gt;=1,"1","0")))))</f>
        <v>0</v>
      </c>
      <c r="M8" s="74" t="str">
        <f>IF(COUNTIF(C11:G12,"3"),"3",IF(COUNTIF(C11:G12,"2")&gt;=2,"3",IF(COUNTIF(C11:G12,"2")=1,"2",IF(COUNTIF(C11:G12,"1")=2,"2",IF(COUNTIF(C11:G12,"1")&gt;=1,"1","0")))))</f>
        <v>0</v>
      </c>
      <c r="N8" s="74">
        <f>K8*(M8-L8)</f>
        <v>0</v>
      </c>
      <c r="O8" s="87">
        <f>SUM('All.3 DANNO LG MIBACT'!C8+'All.3 DANNO LG MIBACT'!D8+'All.3 DANNO LG MIBACT'!E8+'All.3 DANNO LG MIBACT'!F8+'All.3 DANNO LG MIBACT'!G8)</f>
        <v>2</v>
      </c>
    </row>
    <row r="9" spans="1:15" ht="15.75" thickBot="1">
      <c r="A9" s="233"/>
      <c r="B9" s="16" t="s">
        <v>59</v>
      </c>
      <c r="C9" s="261">
        <v>0</v>
      </c>
      <c r="D9" s="262"/>
      <c r="E9" s="262"/>
      <c r="F9" s="262"/>
      <c r="G9" s="263"/>
      <c r="H9" s="28"/>
      <c r="I9" s="74">
        <v>2</v>
      </c>
      <c r="J9" s="75" t="s">
        <v>3</v>
      </c>
      <c r="K9" s="74">
        <f>C13</f>
        <v>1</v>
      </c>
      <c r="L9" s="74" t="str">
        <f>IF(COUNTIF(C15:G17,"3"),"3",IF(COUNTIF(C15:G17,"2")&gt;=2,"3",IF(COUNTIF(C15:G17,"2")=1,"2",IF(COUNTIF(C15:G17,"1")=2,"2",IF(COUNTIF(C15:G17,"1")&gt;=1,"1","0")))))</f>
        <v>0</v>
      </c>
      <c r="M9" s="74" t="str">
        <f>IF(COUNTIF(C18:G20,"3"),"3",IF(COUNTIF(C18:G20,"2")&gt;=2,"3",IF(COUNTIF(C18:G20,"2")=1,"2",IF(COUNTIF(C18:G20,"1")=2,"2",IF(COUNTIF(C18:G20,"1")&gt;=1,"1","0")))))</f>
        <v>2</v>
      </c>
      <c r="N9" s="74">
        <f t="shared" ref="N9:N35" si="0">K9*(M9-L9)</f>
        <v>2</v>
      </c>
      <c r="O9" s="87">
        <f>SUM('All.3 DANNO LG MIBACT'!C11+'All.3 DANNO LG MIBACT'!D11+'All.3 DANNO LG MIBACT'!E11+'All.3 DANNO LG MIBACT'!F11+'All.3 DANNO LG MIBACT'!G11)</f>
        <v>3</v>
      </c>
    </row>
    <row r="10" spans="1:15" ht="15.75" thickBot="1">
      <c r="A10" s="170"/>
      <c r="B10" s="17" t="s">
        <v>60</v>
      </c>
      <c r="C10" s="264">
        <v>0</v>
      </c>
      <c r="D10" s="265"/>
      <c r="E10" s="265"/>
      <c r="F10" s="265"/>
      <c r="G10" s="266"/>
      <c r="H10" s="28"/>
      <c r="I10" s="74">
        <v>3</v>
      </c>
      <c r="J10" s="75" t="s">
        <v>4</v>
      </c>
      <c r="K10" s="74">
        <f>C21</f>
        <v>1</v>
      </c>
      <c r="L10" s="74" t="str">
        <f>IF(COUNTIF(C23:G24,"3"),"3",IF(COUNTIF(C23:G24,"2")&gt;=2,"3",IF(COUNTIF(C23:G24,"2")=1,"2",IF(COUNTIF(C23:G24,"1")=2,"2",IF(COUNTIF(C23:G24,"1")&gt;=1,"1","0")))))</f>
        <v>2</v>
      </c>
      <c r="M10" s="74" t="str">
        <f>IF(COUNTIF(C25:G26,"3"),"3",IF(COUNTIF(C25:G26,"2")&gt;=2,"3",IF(COUNTIF(C25:G26,"2")=1,"2",IF(COUNTIF(C25:G26,"1")=2,"2",IF(COUNTIF(C25:G26,"1")&gt;=1,"1","0")))))</f>
        <v>2</v>
      </c>
      <c r="N10" s="74">
        <f t="shared" si="0"/>
        <v>0</v>
      </c>
      <c r="O10" s="87">
        <f>SUM('All.3 DANNO LG MIBACT'!C14+'All.3 DANNO LG MIBACT'!D14+'All.3 DANNO LG MIBACT'!E14+'All.3 DANNO LG MIBACT'!F14+'All.3 DANNO LG MIBACT'!G14)</f>
        <v>1</v>
      </c>
    </row>
    <row r="11" spans="1:15" ht="15.75" thickBot="1">
      <c r="A11" s="233" t="s">
        <v>61</v>
      </c>
      <c r="B11" s="15" t="s">
        <v>62</v>
      </c>
      <c r="C11" s="255">
        <v>0</v>
      </c>
      <c r="D11" s="256"/>
      <c r="E11" s="256"/>
      <c r="F11" s="256"/>
      <c r="G11" s="257"/>
      <c r="H11" s="28"/>
      <c r="I11" s="74">
        <v>4</v>
      </c>
      <c r="J11" s="75" t="s">
        <v>5</v>
      </c>
      <c r="K11" s="74">
        <f>C27</f>
        <v>0</v>
      </c>
      <c r="L11" s="74" t="str">
        <f>IF(COUNTIF(C29:G30,"3"),"3",IF(COUNTIF(C29:G30,"2")&gt;=2,"3",IF(COUNTIF(C29:G30,"2")=1,"2",IF(COUNTIF(C29:G30,"1")=2,"2",IF(COUNTIF(C29:G30,"1")&gt;=1,"1","0")))))</f>
        <v>0</v>
      </c>
      <c r="M11" s="74" t="str">
        <f>IF(COUNTIF(C31,"3"),"3",IF(COUNTIF(C31,"2")&gt;=2,"3",IF(COUNTIF(C31,"2")=1,"2",IF(COUNTIF(C31,"1")=2,"2",IF(COUNTIF(C31,"1")&gt;=1,"1","0")))))</f>
        <v>0</v>
      </c>
      <c r="N11" s="74">
        <f t="shared" si="0"/>
        <v>0</v>
      </c>
      <c r="O11" s="87">
        <f>SUM('All.3 DANNO LG MIBACT'!C17+'All.3 DANNO LG MIBACT'!D17+'All.3 DANNO LG MIBACT'!E17+'All.3 DANNO LG MIBACT'!F17+'All.3 DANNO LG MIBACT'!G17)</f>
        <v>0</v>
      </c>
    </row>
    <row r="12" spans="1:15" ht="15.75" thickBot="1">
      <c r="A12" s="234"/>
      <c r="B12" s="18" t="s">
        <v>63</v>
      </c>
      <c r="C12" s="258">
        <v>0</v>
      </c>
      <c r="D12" s="259"/>
      <c r="E12" s="259"/>
      <c r="F12" s="259"/>
      <c r="G12" s="260"/>
      <c r="H12" s="28"/>
      <c r="I12" s="74">
        <v>5</v>
      </c>
      <c r="J12" s="75" t="s">
        <v>6</v>
      </c>
      <c r="K12" s="74">
        <f>C32</f>
        <v>1</v>
      </c>
      <c r="L12" s="74" t="str">
        <f>IF(COUNTIF(C34:G36,"3"),"3",IF(COUNTIF(C34:G36,"2")&gt;=2,"3",IF(COUNTIF(C34:G36,"2")=1,"2",IF(COUNTIF(C34:G36,"1")=2,"2",IF(COUNTIF(C34:G36,"1")&gt;=1,"1","0")))))</f>
        <v>2</v>
      </c>
      <c r="M12" s="74" t="str">
        <f>IF(COUNTIF(C37:G38,"3"),"3",IF(COUNTIF(C37:G38,"2")&gt;=2,"3",IF(COUNTIF(C37:G38,"2")=1,"2",IF(COUNTIF(C37:G38,"1")=2,"2",IF(COUNTIF(C37:G38,"1")&gt;=1,"1","0")))))</f>
        <v>3</v>
      </c>
      <c r="N12" s="74">
        <f t="shared" si="0"/>
        <v>1</v>
      </c>
      <c r="O12" s="87">
        <f>SUM('All.3 DANNO LG MIBACT'!C20+'All.3 DANNO LG MIBACT'!D20+'All.3 DANNO LG MIBACT'!E20+'All.3 DANNO LG MIBACT'!F20+'All.3 DANNO LG MIBACT'!G20)</f>
        <v>3</v>
      </c>
    </row>
    <row r="13" spans="1:15" ht="15.75" thickBot="1">
      <c r="A13" s="157">
        <v>2</v>
      </c>
      <c r="B13" s="159" t="s">
        <v>3</v>
      </c>
      <c r="C13" s="251">
        <v>1</v>
      </c>
      <c r="D13" s="251"/>
      <c r="E13" s="251"/>
      <c r="F13" s="251"/>
      <c r="G13" s="252"/>
      <c r="H13" s="28"/>
      <c r="I13" s="74">
        <v>6</v>
      </c>
      <c r="J13" s="75" t="s">
        <v>7</v>
      </c>
      <c r="K13" s="74">
        <f>C39</f>
        <v>1</v>
      </c>
      <c r="L13" s="74" t="str">
        <f>IF(COUNTIF(C41:G43,"3"),"3",IF(COUNTIF(C41:G43,"2")&gt;=2,"3",IF(COUNTIF(C41:G43,"2")=1,"2",IF(COUNTIF(C41:G43,"1")=2,"2",IF(COUNTIF(C41:G43,"1")&gt;=1,"1","0")))))</f>
        <v>3</v>
      </c>
      <c r="M13" s="74" t="str">
        <f>IF(COUNTIF(C44:G45,"3"),"3",IF(COUNTIF(C44:G45,"2")&gt;=2,"3",IF(COUNTIF(C44:G45,"2")=1,"2",IF(COUNTIF(C44:G45,"1")=2,"2",IF(COUNTIF(C44:G45,"1")&gt;=1,"1","0")))))</f>
        <v>3</v>
      </c>
      <c r="N13" s="74">
        <f t="shared" si="0"/>
        <v>0</v>
      </c>
      <c r="O13" s="87">
        <f>SUM('All.3 DANNO LG MIBACT'!C23+'All.3 DANNO LG MIBACT'!D23+'All.3 DANNO LG MIBACT'!E23+'All.3 DANNO LG MIBACT'!F23+'All.3 DANNO LG MIBACT'!G23)</f>
        <v>1</v>
      </c>
    </row>
    <row r="14" spans="1:15" ht="15.75" thickBot="1">
      <c r="A14" s="158"/>
      <c r="B14" s="160"/>
      <c r="C14" s="253"/>
      <c r="D14" s="253"/>
      <c r="E14" s="253"/>
      <c r="F14" s="253"/>
      <c r="G14" s="254"/>
      <c r="H14" s="28"/>
      <c r="I14" s="74">
        <v>7</v>
      </c>
      <c r="J14" s="75" t="s">
        <v>8</v>
      </c>
      <c r="K14" s="74">
        <f>C46</f>
        <v>0</v>
      </c>
      <c r="L14" s="74" t="str">
        <f>IF(COUNTIF(C48:G49,"3"),"3",IF(COUNTIF(C48:G49,"2")&gt;=2,"3",IF(COUNTIF(C48:G49,"2")=1,"2",IF(COUNTIF(C48:G49,"1")=2,"2",IF(COUNTIF(C48:G49,"1")&gt;=1,"1","0")))))</f>
        <v>0</v>
      </c>
      <c r="M14" s="74" t="str">
        <f>IF(COUNTIF(C50:G51,"3"),"3",IF(COUNTIF(C50:G51,"2")&gt;=2,"3",IF(COUNTIF(C50:G51,"2")=1,"2",IF(COUNTIF(C50:G51,"1")=2,"2",IF(COUNTIF(C50:G51,"1")&gt;=1,"1","0")))))</f>
        <v>0</v>
      </c>
      <c r="N14" s="74">
        <f t="shared" si="0"/>
        <v>0</v>
      </c>
      <c r="O14" s="87">
        <f>SUM('All.3 DANNO LG MIBACT'!C26+'All.3 DANNO LG MIBACT'!D26+'All.3 DANNO LG MIBACT'!E26+'All.3 DANNO LG MIBACT'!F26+'All.3 DANNO LG MIBACT'!G26)</f>
        <v>0</v>
      </c>
    </row>
    <row r="15" spans="1:15" ht="15.75" thickBot="1">
      <c r="A15" s="233" t="s">
        <v>57</v>
      </c>
      <c r="B15" s="10" t="s">
        <v>64</v>
      </c>
      <c r="C15" s="239">
        <v>0</v>
      </c>
      <c r="D15" s="240"/>
      <c r="E15" s="240"/>
      <c r="F15" s="240"/>
      <c r="G15" s="241"/>
      <c r="H15" s="28"/>
      <c r="I15" s="74">
        <v>8</v>
      </c>
      <c r="J15" s="75" t="s">
        <v>9</v>
      </c>
      <c r="K15" s="74">
        <f>C52</f>
        <v>1</v>
      </c>
      <c r="L15" s="74" t="str">
        <f>IF(COUNTIF(C54:G55,"3"),"3",IF(COUNTIF(C54:G55,"2")&gt;=2,"3",IF(COUNTIF(C54:G55,"2")=1,"2",IF(COUNTIF(C54:G55,"1")=2,"2",IF(COUNTIF(C54:G55,"1")&gt;=1,"1","0")))))</f>
        <v>2</v>
      </c>
      <c r="M15" s="74" t="str">
        <f>IF(COUNTIF(C56:G58,"3"),"3",IF(COUNTIF(C56:G58,"2")&gt;=2,"3",IF(COUNTIF(C56:G58,"2")=1,"2",IF(COUNTIF(C56:G58,"1")=2,"2",IF(COUNTIF(C56:G58,"1")&gt;=1,"1","0")))))</f>
        <v>1</v>
      </c>
      <c r="N15" s="74">
        <f t="shared" si="0"/>
        <v>-1</v>
      </c>
      <c r="O15" s="87">
        <f>SUM('All.3 DANNO LG MIBACT'!C29+'All.3 DANNO LG MIBACT'!D29+'All.3 DANNO LG MIBACT'!E29+'All.3 DANNO LG MIBACT'!F29+'All.3 DANNO LG MIBACT'!G29)</f>
        <v>1</v>
      </c>
    </row>
    <row r="16" spans="1:15" ht="15.75" thickBot="1">
      <c r="A16" s="233"/>
      <c r="B16" s="10" t="s">
        <v>65</v>
      </c>
      <c r="C16" s="239">
        <v>0</v>
      </c>
      <c r="D16" s="240"/>
      <c r="E16" s="240"/>
      <c r="F16" s="240"/>
      <c r="G16" s="241"/>
      <c r="H16" s="28"/>
      <c r="I16" s="74">
        <v>9</v>
      </c>
      <c r="J16" s="75" t="s">
        <v>10</v>
      </c>
      <c r="K16" s="74">
        <f>C59</f>
        <v>0</v>
      </c>
      <c r="L16" s="74" t="str">
        <f>IF(COUNTIF(C61:G62,"3"),"3",IF(COUNTIF(C61:G62,"2")&gt;=2,"3",IF(COUNTIF(C61:G62,"2")=1,"2",IF(COUNTIF(C61:G62,"1")=2,"2",IF(COUNTIF(C61:G62,"1")&gt;=1,"1","0")))))</f>
        <v>0</v>
      </c>
      <c r="M16" s="74" t="str">
        <f>IF(COUNTIF(C63:G65,"3"),"3",IF(COUNTIF(C63:G65,"2")&gt;=2,"3",IF(COUNTIF(C63:G65,"2")=1,"2",IF(COUNTIF(C63:G65,"1")=2,"2",IF(COUNTIF(C63:G65,"1")&gt;=1,"1","0")))))</f>
        <v>0</v>
      </c>
      <c r="N16" s="74">
        <f t="shared" si="0"/>
        <v>0</v>
      </c>
      <c r="O16" s="87">
        <f>SUM('All.3 DANNO LG MIBACT'!C32+'All.3 DANNO LG MIBACT'!D32+'All.3 DANNO LG MIBACT'!E32+'All.3 DANNO LG MIBACT'!F32+'All.3 DANNO LG MIBACT'!G32)</f>
        <v>0</v>
      </c>
    </row>
    <row r="17" spans="1:15" ht="15.75" thickBot="1">
      <c r="A17" s="170"/>
      <c r="B17" s="14" t="s">
        <v>66</v>
      </c>
      <c r="C17" s="242">
        <v>0</v>
      </c>
      <c r="D17" s="243"/>
      <c r="E17" s="243"/>
      <c r="F17" s="243"/>
      <c r="G17" s="244"/>
      <c r="H17" s="28"/>
      <c r="I17" s="74">
        <v>10</v>
      </c>
      <c r="J17" s="75" t="s">
        <v>11</v>
      </c>
      <c r="K17" s="74">
        <f>C66</f>
        <v>0</v>
      </c>
      <c r="L17" s="74" t="str">
        <f>IF(COUNTIF(C68:G72,"3"),"3",IF(COUNTIF(C68:G72,"2")&gt;=2,"3",IF(COUNTIF(C68:G72,"2")=1,"2",IF(COUNTIF(C68:G72,"1")=2,"2",IF(COUNTIF(C68:G72,"1")&gt;=1,"1","0")))))</f>
        <v>0</v>
      </c>
      <c r="M17" s="74" t="str">
        <f>IF(COUNTIF(C73:G75,"3"),"3",IF(COUNTIF(C73:G75,"2")&gt;=2,"3",IF(COUNTIF(C73:G75,"2")=1,"2",IF(COUNTIF(C73:G75,"1")=2,"2",IF(COUNTIF(C73:G75,"1")&gt;=1,"1","0")))))</f>
        <v>0</v>
      </c>
      <c r="N17" s="74">
        <f t="shared" si="0"/>
        <v>0</v>
      </c>
      <c r="O17" s="87">
        <f>SUM('All.3 DANNO LG MIBACT'!C35+'All.3 DANNO LG MIBACT'!D35+'All.3 DANNO LG MIBACT'!E35+'All.3 DANNO LG MIBACT'!F35+'All.3 DANNO LG MIBACT'!G35)</f>
        <v>0</v>
      </c>
    </row>
    <row r="18" spans="1:15" ht="15.75" thickBot="1">
      <c r="A18" s="233" t="s">
        <v>61</v>
      </c>
      <c r="B18" s="10" t="s">
        <v>67</v>
      </c>
      <c r="C18" s="245">
        <v>2</v>
      </c>
      <c r="D18" s="246"/>
      <c r="E18" s="246"/>
      <c r="F18" s="246"/>
      <c r="G18" s="247"/>
      <c r="H18" s="28"/>
      <c r="I18" s="74">
        <v>11</v>
      </c>
      <c r="J18" s="75" t="s">
        <v>12</v>
      </c>
      <c r="K18" s="74">
        <f>C76</f>
        <v>0</v>
      </c>
      <c r="L18" s="74" t="str">
        <f>IF(COUNTIF(C78:G80,"3"),"3",IF(COUNTIF(C78:G80,"2")&gt;=2,"3",IF(COUNTIF(C78:G80,"2")=1,"2",IF(COUNTIF(C78:G80,"1")=2,"2",IF(COUNTIF(C78:G80,"1")&gt;=1,"1","0")))))</f>
        <v>0</v>
      </c>
      <c r="M18" s="74" t="str">
        <f>IF(COUNTIF(C81:G82,"3"),"3",IF(COUNTIF(C81:G82,"2")&gt;=2,"3",IF(COUNTIF(C81:G82,"2")=1,"2",IF(COUNTIF(C81:G82,"1")=2,"2",IF(COUNTIF(C81:G82,"1")&gt;=1,"1","0")))))</f>
        <v>0</v>
      </c>
      <c r="N18" s="74">
        <f t="shared" si="0"/>
        <v>0</v>
      </c>
      <c r="O18" s="87">
        <f>SUM('All.3 DANNO LG MIBACT'!C38+'All.3 DANNO LG MIBACT'!D38+'All.3 DANNO LG MIBACT'!E38+'All.3 DANNO LG MIBACT'!F38+'All.3 DANNO LG MIBACT'!G38)</f>
        <v>0</v>
      </c>
    </row>
    <row r="19" spans="1:15" ht="15.75" thickBot="1">
      <c r="A19" s="233"/>
      <c r="B19" s="10" t="s">
        <v>68</v>
      </c>
      <c r="C19" s="239">
        <v>0</v>
      </c>
      <c r="D19" s="240"/>
      <c r="E19" s="240"/>
      <c r="F19" s="240"/>
      <c r="G19" s="241"/>
      <c r="H19" s="28"/>
      <c r="I19" s="74">
        <v>12</v>
      </c>
      <c r="J19" s="75" t="s">
        <v>13</v>
      </c>
      <c r="K19" s="74">
        <f>C83</f>
        <v>0</v>
      </c>
      <c r="L19" s="74" t="str">
        <f>IF(COUNTIF(C85:G86,"3"),"3",IF(COUNTIF(C85:G86,"2")&gt;=2,"3",IF(COUNTIF(C85:G86,"2")=1,"2",IF(COUNTIF(C85:G86,"1")=2,"2",IF(COUNTIF(C85:G86,"1")&gt;=1,"1","0")))))</f>
        <v>0</v>
      </c>
      <c r="M19" s="74" t="str">
        <f>IF(COUNTIF(C87:G89,"3"),"3",IF(COUNTIF(C87:G89,"2")&gt;=2,"3",IF(COUNTIF(C87:G89,"2")=1,"2",IF(COUNTIF(C87:G89,"1")=2,"2",IF(COUNTIF(C87:G89,"1")&gt;=1,"1","0")))))</f>
        <v>0</v>
      </c>
      <c r="N19" s="74">
        <f t="shared" si="0"/>
        <v>0</v>
      </c>
      <c r="O19" s="87">
        <f>SUM('All.3 DANNO LG MIBACT'!C41+'All.3 DANNO LG MIBACT'!D41+'All.3 DANNO LG MIBACT'!E41+'All.3 DANNO LG MIBACT'!F41+'All.3 DANNO LG MIBACT'!G41)</f>
        <v>0</v>
      </c>
    </row>
    <row r="20" spans="1:15" ht="15.75" thickBot="1">
      <c r="A20" s="234"/>
      <c r="B20" s="12" t="s">
        <v>69</v>
      </c>
      <c r="C20" s="248">
        <v>0</v>
      </c>
      <c r="D20" s="249"/>
      <c r="E20" s="249"/>
      <c r="F20" s="249"/>
      <c r="G20" s="250"/>
      <c r="H20" s="28"/>
      <c r="I20" s="74">
        <v>13</v>
      </c>
      <c r="J20" s="75" t="s">
        <v>14</v>
      </c>
      <c r="K20" s="74">
        <f>C90</f>
        <v>1</v>
      </c>
      <c r="L20" s="74" t="str">
        <f>IF(COUNTIF(C92:G93,"3"),"3",IF(COUNTIF(C92:G93,"2")&gt;=2,"3",IF(COUNTIF(C92:G93,"2")=1,"2",IF(COUNTIF(C92:G93,"1")=2,"2",IF(COUNTIF(C92:G93,"1")&gt;=1,"1","0")))))</f>
        <v>1</v>
      </c>
      <c r="M20" s="74" t="str">
        <f>IF(COUNTIF(C94:G96,"3"),"3",IF(COUNTIF(C94:G96,"2")&gt;=2,"3",IF(COUNTIF(C94:G96,"2")=1,"2",IF(COUNTIF(C94:G96,"1")=2,"2",IF(COUNTIF(C94:G96,"1")&gt;=1,"1","0")))))</f>
        <v>2</v>
      </c>
      <c r="N20" s="74">
        <f t="shared" si="0"/>
        <v>1</v>
      </c>
      <c r="O20" s="87">
        <f>SUM('All.3 DANNO LG MIBACT'!C44+'All.3 DANNO LG MIBACT'!D44+'All.3 DANNO LG MIBACT'!E44+'All.3 DANNO LG MIBACT'!F44+'All.3 DANNO LG MIBACT'!G44)</f>
        <v>4</v>
      </c>
    </row>
    <row r="21" spans="1:15" ht="15.75" thickBot="1">
      <c r="A21" s="157">
        <v>3</v>
      </c>
      <c r="B21" s="161" t="s">
        <v>4</v>
      </c>
      <c r="C21" s="251">
        <v>1</v>
      </c>
      <c r="D21" s="251"/>
      <c r="E21" s="251"/>
      <c r="F21" s="251"/>
      <c r="G21" s="252"/>
      <c r="H21" s="28"/>
      <c r="I21" s="74">
        <v>14</v>
      </c>
      <c r="J21" s="75" t="s">
        <v>15</v>
      </c>
      <c r="K21" s="74">
        <f>C97</f>
        <v>0</v>
      </c>
      <c r="L21" s="74" t="str">
        <f>IF(COUNTIF(C99:G100,"3"),"3",IF(COUNTIF(C99:G100,"2")&gt;=2,"3",IF(COUNTIF(C99:G100,"2")=1,"2",IF(COUNTIF(C99:G100,"1")=2,"2",IF(COUNTIF(C99:G100,"1")&gt;=1,"1","0")))))</f>
        <v>0</v>
      </c>
      <c r="M21" s="74" t="str">
        <f>IF(COUNTIF(C101:G103,"3"),"3",IF(COUNTIF(C101:G103,"2")&gt;=2,"3",IF(COUNTIF(C101:G103,"2")=1,"2",IF(COUNTIF(C101:G103,"1")=2,"2",IF(COUNTIF(C101:G103,"1")&gt;=1,"1","0")))))</f>
        <v>0</v>
      </c>
      <c r="N21" s="74">
        <f t="shared" si="0"/>
        <v>0</v>
      </c>
      <c r="O21" s="87">
        <f>SUM('All.3 DANNO LG MIBACT'!C47+'All.3 DANNO LG MIBACT'!D47+'All.3 DANNO LG MIBACT'!E47+'All.3 DANNO LG MIBACT'!F47+'All.3 DANNO LG MIBACT'!G47)</f>
        <v>0</v>
      </c>
    </row>
    <row r="22" spans="1:15" ht="15.75" thickBot="1">
      <c r="A22" s="158"/>
      <c r="B22" s="162"/>
      <c r="C22" s="253"/>
      <c r="D22" s="253"/>
      <c r="E22" s="253"/>
      <c r="F22" s="253"/>
      <c r="G22" s="254"/>
      <c r="H22" s="28"/>
      <c r="I22" s="74">
        <v>15</v>
      </c>
      <c r="J22" s="75" t="s">
        <v>16</v>
      </c>
      <c r="K22" s="74">
        <f>C104</f>
        <v>0</v>
      </c>
      <c r="L22" s="74" t="str">
        <f>IF(COUNTIF(C106:G108,"3"),"3",IF(COUNTIF(C106:G108,"2")&gt;=2,"3",IF(COUNTIF(C106:G108,"2")=1,"2",IF(COUNTIF(C106:G108,"1")=2,"2",IF(COUNTIF(C106:G108,"1")&gt;=1,"1","0")))))</f>
        <v>0</v>
      </c>
      <c r="M22" s="74" t="str">
        <f>IF(COUNTIF(C109,"3"),"3",IF(COUNTIF(C109,"2")&gt;=2,"3",IF(COUNTIF(C109,"2")=1,"2",IF(COUNTIF(C109,"1")=2,"2",IF(COUNTIF(C109,"1")&gt;=1,"1","0")))))</f>
        <v>0</v>
      </c>
      <c r="N22" s="74">
        <f t="shared" si="0"/>
        <v>0</v>
      </c>
      <c r="O22" s="87">
        <f>SUM('All.3 DANNO LG MIBACT'!C50+'All.3 DANNO LG MIBACT'!D50+'All.3 DANNO LG MIBACT'!E50+'All.3 DANNO LG MIBACT'!F50+'All.3 DANNO LG MIBACT'!G50)</f>
        <v>0</v>
      </c>
    </row>
    <row r="23" spans="1:15" ht="15.75" thickBot="1">
      <c r="A23" s="233" t="s">
        <v>57</v>
      </c>
      <c r="B23" s="10" t="s">
        <v>70</v>
      </c>
      <c r="C23" s="239">
        <v>0</v>
      </c>
      <c r="D23" s="240"/>
      <c r="E23" s="240"/>
      <c r="F23" s="240"/>
      <c r="G23" s="241"/>
      <c r="H23" s="28"/>
      <c r="I23" s="74">
        <v>16</v>
      </c>
      <c r="J23" s="75" t="s">
        <v>17</v>
      </c>
      <c r="K23" s="74">
        <f>C110</f>
        <v>0</v>
      </c>
      <c r="L23" s="74" t="str">
        <f>IF(COUNTIF(C112:G114,"3"),"3",IF(COUNTIF(C112:G114,"2")&gt;=2,"3",IF(COUNTIF(C112:G114,"2")=1,"2",IF(COUNTIF(C112:G114,"1")=2,"2",IF(COUNTIF(C112:G114,"1")&gt;=1,"1","0")))))</f>
        <v>0</v>
      </c>
      <c r="M23" s="74" t="str">
        <f>IF(COUNTIF(C115:G117,"3"),"3",IF(COUNTIF(C115:G117,"2")&gt;=2,"3",IF(COUNTIF(C115:G117,"2")=1,"2",IF(COUNTIF(C115:G117,"1")=2,"2",IF(COUNTIF(C115:G117,"1")&gt;=1,"1","0")))))</f>
        <v>0</v>
      </c>
      <c r="N23" s="74">
        <f t="shared" si="0"/>
        <v>0</v>
      </c>
      <c r="O23" s="87">
        <f>SUM('All.3 DANNO LG MIBACT'!C53+'All.3 DANNO LG MIBACT'!D53+'All.3 DANNO LG MIBACT'!E53+'All.3 DANNO LG MIBACT'!F53+'All.3 DANNO LG MIBACT'!G53)</f>
        <v>0</v>
      </c>
    </row>
    <row r="24" spans="1:15" ht="15.75" thickBot="1">
      <c r="A24" s="170"/>
      <c r="B24" s="14" t="s">
        <v>71</v>
      </c>
      <c r="C24" s="242">
        <v>2</v>
      </c>
      <c r="D24" s="243"/>
      <c r="E24" s="243"/>
      <c r="F24" s="243"/>
      <c r="G24" s="244"/>
      <c r="H24" s="28"/>
      <c r="I24" s="74">
        <v>17</v>
      </c>
      <c r="J24" s="75" t="s">
        <v>18</v>
      </c>
      <c r="K24" s="74">
        <f>C118</f>
        <v>1</v>
      </c>
      <c r="L24" s="74" t="str">
        <f>IF(COUNTIF(C120:G122,"3"),"3",IF(COUNTIF(C120:G122,"2")&gt;=2,"3",IF(COUNTIF(C120:G122,"2")=1,"2",IF(COUNTIF(C120:G122,"1")=2,"2",IF(COUNTIF(C120:G122,"1")&gt;=1,"1","0")))))</f>
        <v>3</v>
      </c>
      <c r="M24" s="74" t="str">
        <f>IF(COUNTIF(C123:G124,"3"),"3",IF(COUNTIF(C123:G124,"2")&gt;=2,"3",IF(COUNTIF(C123:G124,"2")=1,"2",IF(COUNTIF(C123:G124,"1")=2,"2",IF(COUNTIF(C123:G124,"1")&gt;=1,"1","0")))))</f>
        <v>0</v>
      </c>
      <c r="N24" s="74">
        <f t="shared" si="0"/>
        <v>-3</v>
      </c>
      <c r="O24" s="87">
        <f>SUM('All.3 DANNO LG MIBACT'!C56+'All.3 DANNO LG MIBACT'!D56+'All.3 DANNO LG MIBACT'!E56+'All.3 DANNO LG MIBACT'!F56+'All.3 DANNO LG MIBACT'!G56)</f>
        <v>1</v>
      </c>
    </row>
    <row r="25" spans="1:15" ht="15.75" thickBot="1">
      <c r="A25" s="233" t="s">
        <v>61</v>
      </c>
      <c r="B25" s="10" t="s">
        <v>72</v>
      </c>
      <c r="C25" s="245">
        <v>2</v>
      </c>
      <c r="D25" s="246"/>
      <c r="E25" s="246"/>
      <c r="F25" s="246"/>
      <c r="G25" s="247"/>
      <c r="H25" s="28"/>
      <c r="I25" s="74">
        <v>18</v>
      </c>
      <c r="J25" s="75" t="s">
        <v>19</v>
      </c>
      <c r="K25" s="74">
        <f>C125</f>
        <v>1</v>
      </c>
      <c r="L25" s="74" t="str">
        <f>IF(COUNTIF(C127:G128,"3"),"3",IF(COUNTIF(C127:G128,"2")&gt;=2,"3",IF(COUNTIF(C127:G128,"2")=1,"2",IF(COUNTIF(C127:G128,"1")=2,"2",IF(COUNTIF(C127:G128,"1")&gt;=1,"1","0")))))</f>
        <v>1</v>
      </c>
      <c r="M25" s="74" t="str">
        <f>IF(COUNTIF(C129:G131,"3"),"3",IF(COUNTIF(C129:G131,"2")&gt;=2,"3",IF(COUNTIF(C129:G131,"2")=1,"2",IF(COUNTIF(C129:G131,"1")=2,"2",IF(COUNTIF(C129:G131,"1")&gt;=1,"1","0")))))</f>
        <v>0</v>
      </c>
      <c r="N25" s="74">
        <f t="shared" si="0"/>
        <v>-1</v>
      </c>
      <c r="O25" s="87">
        <f>SUM('All.3 DANNO LG MIBACT'!C59+'All.3 DANNO LG MIBACT'!D59+'All.3 DANNO LG MIBACT'!E59+'All.3 DANNO LG MIBACT'!F59+'All.3 DANNO LG MIBACT'!G59)</f>
        <v>1</v>
      </c>
    </row>
    <row r="26" spans="1:15" ht="15.75" thickBot="1">
      <c r="A26" s="234"/>
      <c r="B26" s="12" t="s">
        <v>73</v>
      </c>
      <c r="C26" s="248">
        <v>1</v>
      </c>
      <c r="D26" s="249"/>
      <c r="E26" s="249"/>
      <c r="F26" s="249"/>
      <c r="G26" s="250"/>
      <c r="H26" s="28"/>
      <c r="I26" s="74">
        <v>19</v>
      </c>
      <c r="J26" s="75" t="s">
        <v>20</v>
      </c>
      <c r="K26" s="74">
        <f>C132</f>
        <v>1</v>
      </c>
      <c r="L26" s="74" t="str">
        <f>IF(COUNTIF(C134:G137,"3"),"3",IF(COUNTIF(C134:G137,"2")&gt;=2,"3",IF(COUNTIF(C134:G137,"2")=1,"2",IF(COUNTIF(C134:G137,"1")=2,"2",IF(COUNTIF(C134:G137,"1")&gt;=1,"1","0")))))</f>
        <v>0</v>
      </c>
      <c r="M26" s="74" t="str">
        <f>IF(COUNTIF(C138:G139,"3"),"3",IF(COUNTIF(C138:G139,"2")&gt;=2,"3",IF(COUNTIF(C138:G139,"2")=1,"2",IF(COUNTIF(C138:G139,"1")=2,"2",IF(COUNTIF(C138:G139,"1")&gt;=1,"1","0")))))</f>
        <v>2</v>
      </c>
      <c r="N26" s="74">
        <f t="shared" si="0"/>
        <v>2</v>
      </c>
      <c r="O26" s="87">
        <f>SUM('All.3 DANNO LG MIBACT'!C62+'All.3 DANNO LG MIBACT'!D62+'All.3 DANNO LG MIBACT'!E62+'All.3 DANNO LG MIBACT'!F62+'All.3 DANNO LG MIBACT'!G62)</f>
        <v>0</v>
      </c>
    </row>
    <row r="27" spans="1:15" ht="15.75" thickBot="1">
      <c r="A27" s="157">
        <v>4</v>
      </c>
      <c r="B27" s="159" t="s">
        <v>5</v>
      </c>
      <c r="C27" s="163">
        <v>0</v>
      </c>
      <c r="D27" s="164"/>
      <c r="E27" s="164"/>
      <c r="F27" s="164"/>
      <c r="G27" s="165"/>
      <c r="H27" s="28"/>
      <c r="I27" s="74">
        <v>20</v>
      </c>
      <c r="J27" s="75" t="s">
        <v>21</v>
      </c>
      <c r="K27" s="74">
        <f>C140</f>
        <v>0</v>
      </c>
      <c r="L27" s="74" t="str">
        <f>IF(COUNTIF(C142:G145,"3"),"3",IF(COUNTIF(C142:G145,"2")&gt;=2,"3",IF(COUNTIF(C142:G145,"2")=1,"2",IF(COUNTIF(C142:G145,"1")=2,"2",IF(COUNTIF(C142:G145,"1")&gt;=1,"1","0")))))</f>
        <v>0</v>
      </c>
      <c r="M27" s="74" t="str">
        <f>IF(COUNTIF(C146:G147,"3"),"3",IF(COUNTIF(C146:G147,"2")&gt;=2,"3",IF(COUNTIF(C146:G147,"2")=1,"2",IF(COUNTIF(C146:G147,"1")=2,"2",IF(COUNTIF(C146:G147,"1")&gt;=1,"1","0")))))</f>
        <v>0</v>
      </c>
      <c r="N27" s="74">
        <f t="shared" si="0"/>
        <v>0</v>
      </c>
      <c r="O27" s="87">
        <f>SUM('All.3 DANNO LG MIBACT'!C65+'All.3 DANNO LG MIBACT'!D65+'All.3 DANNO LG MIBACT'!E65+'All.3 DANNO LG MIBACT'!F65+'All.3 DANNO LG MIBACT'!G65)</f>
        <v>0</v>
      </c>
    </row>
    <row r="28" spans="1:15" ht="15.75" thickBot="1">
      <c r="A28" s="158"/>
      <c r="B28" s="160"/>
      <c r="C28" s="166"/>
      <c r="D28" s="167"/>
      <c r="E28" s="167"/>
      <c r="F28" s="167"/>
      <c r="G28" s="168"/>
      <c r="H28" s="28"/>
      <c r="I28" s="74">
        <v>21</v>
      </c>
      <c r="J28" s="75" t="s">
        <v>22</v>
      </c>
      <c r="K28" s="74">
        <f>C148</f>
        <v>1</v>
      </c>
      <c r="L28" s="74" t="str">
        <f>IF(COUNTIF(C150:G153,"3"),"3",IF(COUNTIF(C150:G153,"2")&gt;=2,"3",IF(COUNTIF(C150:G153,"2")=1,"2",IF(COUNTIF(C150:G153,"1")=2,"2",IF(COUNTIF(C150:G153,"1")&gt;=1,"1","0")))))</f>
        <v>0</v>
      </c>
      <c r="M28" s="74" t="str">
        <f>IF(COUNTIF(C154:G155,"3"),"3",IF(COUNTIF(C154:G155,"2")&gt;=2,"3",IF(COUNTIF(C154:G155,"2")=1,"2",IF(COUNTIF(C154:G155,"1")=2,"2",IF(COUNTIF(C154:G155,"1")&gt;=1,"1","0")))))</f>
        <v>2</v>
      </c>
      <c r="N28" s="74">
        <f t="shared" si="0"/>
        <v>2</v>
      </c>
      <c r="O28" s="87">
        <f>SUM('All.3 DANNO LG MIBACT'!C68+'All.3 DANNO LG MIBACT'!D68+'All.3 DANNO LG MIBACT'!E68+'All.3 DANNO LG MIBACT'!F68+'All.3 DANNO LG MIBACT'!G68)</f>
        <v>0</v>
      </c>
    </row>
    <row r="29" spans="1:15" ht="15.75" thickBot="1">
      <c r="A29" s="235" t="s">
        <v>57</v>
      </c>
      <c r="B29" s="13" t="s">
        <v>74</v>
      </c>
      <c r="C29" s="245">
        <v>0</v>
      </c>
      <c r="D29" s="246"/>
      <c r="E29" s="246"/>
      <c r="F29" s="246"/>
      <c r="G29" s="247"/>
      <c r="H29" s="28"/>
      <c r="I29" s="74">
        <v>22</v>
      </c>
      <c r="J29" s="75" t="s">
        <v>23</v>
      </c>
      <c r="K29" s="74">
        <f>C156</f>
        <v>0</v>
      </c>
      <c r="L29" s="74" t="str">
        <f>IF(COUNTIF(C158:G160,"3"),"3",IF(COUNTIF(C158:G160,"2")&gt;=2,"3",IF(COUNTIF(C158:G160,"2")=1,"2",IF(COUNTIF(C158:G160,"1")=2,"2",IF(COUNTIF(C158:G160,"1")&gt;=1,"1","0")))))</f>
        <v>0</v>
      </c>
      <c r="M29" s="74" t="str">
        <f>IF(COUNTIF(C161,"3"),"3",IF(COUNTIF(C161,"2")&gt;=2,"3",IF(COUNTIF(C161,"2")=1,"2",IF(COUNTIF(C161,"1")=2,"2",IF(COUNTIF(C161,"1")&gt;=1,"1","0")))))</f>
        <v>0</v>
      </c>
      <c r="N29" s="74">
        <f t="shared" si="0"/>
        <v>0</v>
      </c>
      <c r="O29" s="87">
        <f>SUM('All.3 DANNO LG MIBACT'!C71+'All.3 DANNO LG MIBACT'!D71+'All.3 DANNO LG MIBACT'!E71+'All.3 DANNO LG MIBACT'!F71+'All.3 DANNO LG MIBACT'!G71)</f>
        <v>0</v>
      </c>
    </row>
    <row r="30" spans="1:15" ht="15.75" thickBot="1">
      <c r="A30" s="170"/>
      <c r="B30" s="14" t="s">
        <v>75</v>
      </c>
      <c r="C30" s="242">
        <v>0</v>
      </c>
      <c r="D30" s="243"/>
      <c r="E30" s="243"/>
      <c r="F30" s="243"/>
      <c r="G30" s="244"/>
      <c r="H30" s="28"/>
      <c r="I30" s="74">
        <v>23</v>
      </c>
      <c r="J30" s="75" t="s">
        <v>24</v>
      </c>
      <c r="K30" s="74">
        <f>C162</f>
        <v>0</v>
      </c>
      <c r="L30" s="74" t="str">
        <f>IF(COUNTIF(C164:G166,"3"),"3",IF(COUNTIF(C164:G166,"2")&gt;=2,"3",IF(COUNTIF(C164:G166,"2")=1,"2",IF(COUNTIF(C164:G166,"1")=2,"2",IF(COUNTIF(C164:G166,"1")&gt;=1,"1","0")))))</f>
        <v>0</v>
      </c>
      <c r="M30" s="74" t="str">
        <f>IF(COUNTIF(C167:G168,"3"),"3",IF(COUNTIF(C167:G168,"2")&gt;=2,"3",IF(COUNTIF(C167:G168,"2")=1,"2",IF(COUNTIF(C167:G168,"1")=2,"2",IF(COUNTIF(C167:G168,"1")&gt;=1,"1","0")))))</f>
        <v>0</v>
      </c>
      <c r="N30" s="74">
        <f t="shared" si="0"/>
        <v>0</v>
      </c>
      <c r="O30" s="87">
        <f>SUM('All.3 DANNO LG MIBACT'!C74+'All.3 DANNO LG MIBACT'!D74+'All.3 DANNO LG MIBACT'!E74+'All.3 DANNO LG MIBACT'!F74+'All.3 DANNO LG MIBACT'!G74)</f>
        <v>0</v>
      </c>
    </row>
    <row r="31" spans="1:15" ht="24.75" thickBot="1">
      <c r="A31" s="29" t="s">
        <v>61</v>
      </c>
      <c r="B31" s="10" t="s">
        <v>76</v>
      </c>
      <c r="C31" s="245">
        <v>0</v>
      </c>
      <c r="D31" s="246"/>
      <c r="E31" s="246"/>
      <c r="F31" s="246"/>
      <c r="G31" s="247"/>
      <c r="H31" s="28"/>
      <c r="I31" s="74">
        <v>24</v>
      </c>
      <c r="J31" s="75" t="s">
        <v>25</v>
      </c>
      <c r="K31" s="74">
        <f>C169</f>
        <v>0</v>
      </c>
      <c r="L31" s="74" t="str">
        <f>IF(COUNTIF(C171:G172,"3"),"3",IF(COUNTIF(C171:G172,"2")&gt;=2,"3",IF(COUNTIF(C171:G172,"2")=1,"2",IF(COUNTIF(C171:G172,"1")=2,"2",IF(COUNTIF(C171:G172,"1")&gt;=1,"1","0")))))</f>
        <v>0</v>
      </c>
      <c r="M31" s="74" t="str">
        <f>IF(COUNTIF(C173:G175,"3"),"3",IF(COUNTIF(C173:G175,"2")&gt;=2,"3",IF(COUNTIF(C173:G175,"2")=1,"2",IF(COUNTIF(C173:G175,"1")=2,"2",IF(COUNTIF(C173:G175,"1")&gt;=1,"1","0")))))</f>
        <v>0</v>
      </c>
      <c r="N31" s="74">
        <f t="shared" si="0"/>
        <v>0</v>
      </c>
      <c r="O31" s="87">
        <f>SUM('All.3 DANNO LG MIBACT'!C77+'All.3 DANNO LG MIBACT'!D77+'All.3 DANNO LG MIBACT'!E77+'All.3 DANNO LG MIBACT'!F77+'All.3 DANNO LG MIBACT'!G77)</f>
        <v>0</v>
      </c>
    </row>
    <row r="32" spans="1:15" ht="30.75" thickBot="1">
      <c r="A32" s="157">
        <v>5</v>
      </c>
      <c r="B32" s="159" t="s">
        <v>6</v>
      </c>
      <c r="C32" s="251">
        <v>1</v>
      </c>
      <c r="D32" s="251"/>
      <c r="E32" s="251"/>
      <c r="F32" s="251"/>
      <c r="G32" s="252"/>
      <c r="H32" s="28"/>
      <c r="I32" s="74">
        <v>25</v>
      </c>
      <c r="J32" s="76" t="s">
        <v>51</v>
      </c>
      <c r="K32" s="77">
        <f>C176</f>
        <v>1</v>
      </c>
      <c r="L32" s="74" t="str">
        <f>IF(COUNTIF(C178:G179,"3"),"3",IF(COUNTIF(C178:G179,"2")&gt;=2,"3",IF(COUNTIF(C178:G179,"2")=1,"2",IF(COUNTIF(C178:G179,"1")=2,"2",IF(COUNTIF(C178:G179,"1")&gt;=1,"1","0")))))</f>
        <v>0</v>
      </c>
      <c r="M32" s="74" t="str">
        <f>IF(COUNTIF(C180:G181,"3"),"3",IF(COUNTIF(C180:G181,"2")&gt;=2,"3",IF(COUNTIF(C180:G181,"2")=1,"2",IF(COUNTIF(C180:G181,"1")=2,"2",IF(COUNTIF(C180:G181,"1")&gt;=1,"1","0")))))</f>
        <v>3</v>
      </c>
      <c r="N32" s="74">
        <f t="shared" si="0"/>
        <v>3</v>
      </c>
      <c r="O32" s="87">
        <f>SUM('All.3 DANNO LG MIBACT'!C80+'All.3 DANNO LG MIBACT'!D80+'All.3 DANNO LG MIBACT'!E80+'All.3 DANNO LG MIBACT'!F80+'All.3 DANNO LG MIBACT'!G80)</f>
        <v>3</v>
      </c>
    </row>
    <row r="33" spans="1:15" ht="15.75" thickBot="1">
      <c r="A33" s="158"/>
      <c r="B33" s="160"/>
      <c r="C33" s="253"/>
      <c r="D33" s="253"/>
      <c r="E33" s="253"/>
      <c r="F33" s="253"/>
      <c r="G33" s="254"/>
      <c r="H33" s="28"/>
      <c r="I33" s="74">
        <v>26</v>
      </c>
      <c r="J33" s="75" t="s">
        <v>26</v>
      </c>
      <c r="K33" s="74">
        <f>C182</f>
        <v>0</v>
      </c>
      <c r="L33" s="74" t="str">
        <f>IF(COUNTIF(C184:G186,"3"),"3",IF(COUNTIF(C184:G186,"2")&gt;=2,"3",IF(COUNTIF(C184:G186,"2")=1,"2",IF(COUNTIF(C184:G186,"1")=2,"2",IF(COUNTIF(C184:G186,"1")&gt;=1,"1","0")))))</f>
        <v>0</v>
      </c>
      <c r="M33" s="74" t="str">
        <f>IF(COUNTIF(C187:G189,"3"),"3",IF(COUNTIF(C187:G189,"2")&gt;=2,"3",IF(COUNTIF(C187:G189,"2")=1,"2",IF(COUNTIF(C187:G189,"1")=2,"2",IF(COUNTIF(C187:G189,"1")&gt;=1,"1","0")))))</f>
        <v>0</v>
      </c>
      <c r="N33" s="74">
        <f t="shared" si="0"/>
        <v>0</v>
      </c>
      <c r="O33" s="87">
        <f>SUM('All.3 DANNO LG MIBACT'!C83+'All.3 DANNO LG MIBACT'!D83+'All.3 DANNO LG MIBACT'!E83+'All.3 DANNO LG MIBACT'!F83+'All.3 DANNO LG MIBACT'!G83)</f>
        <v>0</v>
      </c>
    </row>
    <row r="34" spans="1:15" ht="15.75" thickBot="1">
      <c r="A34" s="233" t="s">
        <v>57</v>
      </c>
      <c r="B34" s="10" t="s">
        <v>77</v>
      </c>
      <c r="C34" s="239">
        <v>1</v>
      </c>
      <c r="D34" s="240"/>
      <c r="E34" s="240"/>
      <c r="F34" s="240"/>
      <c r="G34" s="241"/>
      <c r="H34" s="28"/>
      <c r="I34" s="74">
        <v>27</v>
      </c>
      <c r="J34" s="75" t="s">
        <v>27</v>
      </c>
      <c r="K34" s="74">
        <f>C190</f>
        <v>0</v>
      </c>
      <c r="L34" s="74" t="str">
        <f>IF(COUNTIF(C192:G195,"3"),"3",IF(COUNTIF(C192:G195,"2")&gt;=2,"3",IF(COUNTIF(C192:G195,"2")=1,"2",IF(COUNTIF(C192:G195,"1")=2,"2",IF(COUNTIF(C192:G195,"1")&gt;=1,"1","0")))))</f>
        <v>0</v>
      </c>
      <c r="M34" s="74" t="str">
        <f>IF(COUNTIF(C196:G198,"3"),"3",IF(COUNTIF(C196:G198,"2")&gt;=2,"3",IF(COUNTIF(C196:G198,"2")=1,"2",IF(COUNTIF(C196:G198,"1")=2,"2",IF(COUNTIF(C196:G198,"1")&gt;=1,"1","0")))))</f>
        <v>0</v>
      </c>
      <c r="N34" s="74">
        <f t="shared" si="0"/>
        <v>0</v>
      </c>
      <c r="O34" s="87">
        <f>SUM('All.3 DANNO LG MIBACT'!C86+'All.3 DANNO LG MIBACT'!D86+'All.3 DANNO LG MIBACT'!E86+'All.3 DANNO LG MIBACT'!F86+'All.3 DANNO LG MIBACT'!G86)</f>
        <v>0</v>
      </c>
    </row>
    <row r="35" spans="1:15" ht="15.75" thickBot="1">
      <c r="A35" s="233"/>
      <c r="B35" s="10" t="s">
        <v>78</v>
      </c>
      <c r="C35" s="239">
        <v>0</v>
      </c>
      <c r="D35" s="240"/>
      <c r="E35" s="240"/>
      <c r="F35" s="240"/>
      <c r="G35" s="241"/>
      <c r="H35" s="28"/>
      <c r="I35" s="74">
        <v>28</v>
      </c>
      <c r="J35" s="75" t="s">
        <v>28</v>
      </c>
      <c r="K35" s="74">
        <f>C199</f>
        <v>0</v>
      </c>
      <c r="L35" s="74" t="str">
        <f>IF(COUNTIF(C201:G202,"3"),"3",IF(COUNTIF(C201:G202,"2")&gt;=2,"3",IF(COUNTIF(C201:G202,"2")=1,"2",IF(COUNTIF(C201:G202,"1")=2,"2",IF(COUNTIF(C201:G202,"1")&gt;=1,"1","0")))))</f>
        <v>0</v>
      </c>
      <c r="M35" s="74" t="str">
        <f>IF(COUNTIF(C203:G204,"3"),"3",IF(COUNTIF(C203:G204,"2")&gt;=2,"3",IF(COUNTIF(C203:G204,"2")=1,"2",IF(COUNTIF(C203:G204,"1")=2,"2",IF(COUNTIF(C203:G204,"1")&gt;=1,"1","0")))))</f>
        <v>0</v>
      </c>
      <c r="N35" s="74">
        <f t="shared" si="0"/>
        <v>0</v>
      </c>
      <c r="O35" s="87">
        <f>SUM('All.3 DANNO LG MIBACT'!C89+'All.3 DANNO LG MIBACT'!D89+'All.3 DANNO LG MIBACT'!E89+'All.3 DANNO LG MIBACT'!F89+'All.3 DANNO LG MIBACT'!G89)</f>
        <v>0</v>
      </c>
    </row>
    <row r="36" spans="1:15">
      <c r="A36" s="170"/>
      <c r="B36" s="14" t="s">
        <v>79</v>
      </c>
      <c r="C36" s="242">
        <v>2</v>
      </c>
      <c r="D36" s="243"/>
      <c r="E36" s="243"/>
      <c r="F36" s="243"/>
      <c r="G36" s="244"/>
      <c r="H36" s="28"/>
      <c r="I36" s="52"/>
      <c r="J36" s="52"/>
      <c r="K36" s="52"/>
      <c r="L36" s="52"/>
      <c r="M36" s="52"/>
      <c r="N36" s="28"/>
      <c r="O36" s="28"/>
    </row>
    <row r="37" spans="1:15">
      <c r="A37" s="233" t="s">
        <v>61</v>
      </c>
      <c r="B37" s="10" t="s">
        <v>80</v>
      </c>
      <c r="C37" s="245">
        <v>1</v>
      </c>
      <c r="D37" s="246"/>
      <c r="E37" s="246"/>
      <c r="F37" s="246"/>
      <c r="G37" s="247"/>
      <c r="H37" s="28"/>
      <c r="I37" s="52"/>
      <c r="J37" s="52"/>
      <c r="K37" s="52"/>
      <c r="L37" s="52"/>
      <c r="M37" s="52"/>
      <c r="N37" s="28"/>
      <c r="O37" s="28"/>
    </row>
    <row r="38" spans="1:15" ht="15.75" thickBot="1">
      <c r="A38" s="234"/>
      <c r="B38" s="12" t="s">
        <v>81</v>
      </c>
      <c r="C38" s="248">
        <v>3</v>
      </c>
      <c r="D38" s="249"/>
      <c r="E38" s="249"/>
      <c r="F38" s="249"/>
      <c r="G38" s="250"/>
      <c r="H38" s="28"/>
      <c r="I38" s="52"/>
      <c r="J38" s="52"/>
      <c r="K38" s="52"/>
      <c r="L38" s="52"/>
      <c r="M38" s="52"/>
      <c r="N38" s="28"/>
      <c r="O38" s="28"/>
    </row>
    <row r="39" spans="1:15">
      <c r="A39" s="157">
        <v>6</v>
      </c>
      <c r="B39" s="159" t="s">
        <v>7</v>
      </c>
      <c r="C39" s="251">
        <v>1</v>
      </c>
      <c r="D39" s="251"/>
      <c r="E39" s="251"/>
      <c r="F39" s="251"/>
      <c r="G39" s="252"/>
      <c r="H39" s="28"/>
      <c r="I39" s="52"/>
      <c r="J39" s="52"/>
      <c r="K39" s="52"/>
      <c r="L39" s="52"/>
      <c r="M39" s="52"/>
      <c r="N39" s="28"/>
      <c r="O39" s="28"/>
    </row>
    <row r="40" spans="1:15">
      <c r="A40" s="158"/>
      <c r="B40" s="160"/>
      <c r="C40" s="253"/>
      <c r="D40" s="253"/>
      <c r="E40" s="253"/>
      <c r="F40" s="253"/>
      <c r="G40" s="254"/>
      <c r="H40" s="28"/>
      <c r="I40" s="52"/>
      <c r="J40" s="52"/>
      <c r="K40" s="52"/>
      <c r="L40" s="52"/>
      <c r="M40" s="52"/>
      <c r="N40" s="28"/>
      <c r="O40" s="28"/>
    </row>
    <row r="41" spans="1:15">
      <c r="A41" s="233" t="s">
        <v>57</v>
      </c>
      <c r="B41" s="10" t="s">
        <v>82</v>
      </c>
      <c r="C41" s="239">
        <v>3</v>
      </c>
      <c r="D41" s="240"/>
      <c r="E41" s="240"/>
      <c r="F41" s="240"/>
      <c r="G41" s="241"/>
      <c r="H41" s="28"/>
      <c r="I41" s="52"/>
      <c r="J41" s="52"/>
      <c r="K41" s="52"/>
      <c r="L41" s="52"/>
      <c r="M41" s="52"/>
      <c r="N41" s="28"/>
      <c r="O41" s="28"/>
    </row>
    <row r="42" spans="1:15">
      <c r="A42" s="233"/>
      <c r="B42" s="10" t="s">
        <v>83</v>
      </c>
      <c r="C42" s="239">
        <v>3</v>
      </c>
      <c r="D42" s="240"/>
      <c r="E42" s="240"/>
      <c r="F42" s="240"/>
      <c r="G42" s="241"/>
      <c r="H42" s="28"/>
      <c r="I42" s="52"/>
      <c r="J42" s="52"/>
      <c r="K42" s="52"/>
      <c r="L42" s="52"/>
      <c r="M42" s="52"/>
      <c r="N42" s="28"/>
      <c r="O42" s="28"/>
    </row>
    <row r="43" spans="1:15">
      <c r="A43" s="170"/>
      <c r="B43" s="14" t="s">
        <v>66</v>
      </c>
      <c r="C43" s="242">
        <v>0</v>
      </c>
      <c r="D43" s="243"/>
      <c r="E43" s="243"/>
      <c r="F43" s="243"/>
      <c r="G43" s="244"/>
      <c r="H43" s="28"/>
      <c r="I43" s="52"/>
      <c r="J43" s="52"/>
      <c r="K43" s="52"/>
      <c r="L43" s="52"/>
      <c r="M43" s="52"/>
      <c r="N43" s="28"/>
      <c r="O43" s="28"/>
    </row>
    <row r="44" spans="1:15">
      <c r="A44" s="233" t="s">
        <v>61</v>
      </c>
      <c r="B44" s="10" t="s">
        <v>84</v>
      </c>
      <c r="C44" s="245">
        <v>3</v>
      </c>
      <c r="D44" s="246"/>
      <c r="E44" s="246"/>
      <c r="F44" s="246"/>
      <c r="G44" s="247"/>
      <c r="H44" s="28"/>
      <c r="I44" s="52"/>
      <c r="J44" s="52"/>
      <c r="K44" s="52"/>
      <c r="L44" s="52"/>
      <c r="M44" s="52"/>
      <c r="N44" s="28"/>
      <c r="O44" s="28"/>
    </row>
    <row r="45" spans="1:15" ht="15.75" thickBot="1">
      <c r="A45" s="234"/>
      <c r="B45" s="12" t="s">
        <v>85</v>
      </c>
      <c r="C45" s="248">
        <v>0</v>
      </c>
      <c r="D45" s="249"/>
      <c r="E45" s="249"/>
      <c r="F45" s="249"/>
      <c r="G45" s="250"/>
      <c r="H45" s="28"/>
      <c r="I45" s="52"/>
      <c r="J45" s="52"/>
      <c r="K45" s="52"/>
      <c r="L45" s="52"/>
      <c r="M45" s="52"/>
      <c r="N45" s="28"/>
      <c r="O45" s="28"/>
    </row>
    <row r="46" spans="1:15">
      <c r="A46" s="157">
        <v>7</v>
      </c>
      <c r="B46" s="159" t="s">
        <v>8</v>
      </c>
      <c r="C46" s="163">
        <v>0</v>
      </c>
      <c r="D46" s="164"/>
      <c r="E46" s="164"/>
      <c r="F46" s="164"/>
      <c r="G46" s="165"/>
      <c r="H46" s="28"/>
      <c r="I46" s="52"/>
      <c r="J46" s="52"/>
      <c r="K46" s="52"/>
      <c r="L46" s="52"/>
      <c r="M46" s="52"/>
      <c r="N46" s="28"/>
      <c r="O46" s="28"/>
    </row>
    <row r="47" spans="1:15">
      <c r="A47" s="158"/>
      <c r="B47" s="160"/>
      <c r="C47" s="166"/>
      <c r="D47" s="167"/>
      <c r="E47" s="167"/>
      <c r="F47" s="167"/>
      <c r="G47" s="168"/>
      <c r="H47" s="28"/>
      <c r="I47" s="52"/>
      <c r="J47" s="52"/>
      <c r="K47" s="52"/>
      <c r="L47" s="52"/>
      <c r="M47" s="52"/>
      <c r="N47" s="28"/>
      <c r="O47" s="28"/>
    </row>
    <row r="48" spans="1:15">
      <c r="A48" s="233" t="s">
        <v>57</v>
      </c>
      <c r="B48" s="10" t="s">
        <v>58</v>
      </c>
      <c r="C48" s="239">
        <v>0</v>
      </c>
      <c r="D48" s="240"/>
      <c r="E48" s="240"/>
      <c r="F48" s="240"/>
      <c r="G48" s="241"/>
      <c r="H48" s="28"/>
      <c r="I48" s="52"/>
      <c r="J48" s="52"/>
      <c r="K48" s="52"/>
      <c r="L48" s="52"/>
      <c r="M48" s="52"/>
      <c r="N48" s="28"/>
      <c r="O48" s="28"/>
    </row>
    <row r="49" spans="1:15">
      <c r="A49" s="170"/>
      <c r="B49" s="14" t="s">
        <v>86</v>
      </c>
      <c r="C49" s="242">
        <v>0</v>
      </c>
      <c r="D49" s="243"/>
      <c r="E49" s="243"/>
      <c r="F49" s="243"/>
      <c r="G49" s="244"/>
      <c r="H49" s="28"/>
      <c r="I49" s="52"/>
      <c r="J49" s="52"/>
      <c r="K49" s="52"/>
      <c r="L49" s="52"/>
      <c r="M49" s="52"/>
      <c r="N49" s="28"/>
      <c r="O49" s="28"/>
    </row>
    <row r="50" spans="1:15">
      <c r="A50" s="233" t="s">
        <v>61</v>
      </c>
      <c r="B50" s="10" t="s">
        <v>87</v>
      </c>
      <c r="C50" s="245">
        <v>0</v>
      </c>
      <c r="D50" s="246"/>
      <c r="E50" s="246"/>
      <c r="F50" s="246"/>
      <c r="G50" s="247"/>
      <c r="H50" s="28"/>
      <c r="I50" s="52"/>
      <c r="J50" s="52"/>
      <c r="K50" s="52"/>
      <c r="L50" s="52"/>
      <c r="M50" s="52"/>
      <c r="N50" s="28"/>
      <c r="O50" s="28"/>
    </row>
    <row r="51" spans="1:15" ht="15.75" thickBot="1">
      <c r="A51" s="234"/>
      <c r="B51" s="12" t="s">
        <v>88</v>
      </c>
      <c r="C51" s="248">
        <v>0</v>
      </c>
      <c r="D51" s="249"/>
      <c r="E51" s="249"/>
      <c r="F51" s="249"/>
      <c r="G51" s="250"/>
      <c r="H51" s="28"/>
      <c r="I51" s="52"/>
      <c r="J51" s="52"/>
      <c r="K51" s="52"/>
      <c r="L51" s="52"/>
      <c r="M51" s="52"/>
      <c r="N51" s="28"/>
      <c r="O51" s="28"/>
    </row>
    <row r="52" spans="1:15">
      <c r="A52" s="157">
        <v>8</v>
      </c>
      <c r="B52" s="159" t="s">
        <v>9</v>
      </c>
      <c r="C52" s="163">
        <v>1</v>
      </c>
      <c r="D52" s="164"/>
      <c r="E52" s="164"/>
      <c r="F52" s="164"/>
      <c r="G52" s="165"/>
      <c r="H52" s="28"/>
      <c r="I52" s="52"/>
      <c r="J52" s="52"/>
      <c r="K52" s="52"/>
      <c r="L52" s="52"/>
      <c r="M52" s="52"/>
      <c r="N52" s="28"/>
      <c r="O52" s="28"/>
    </row>
    <row r="53" spans="1:15">
      <c r="A53" s="158"/>
      <c r="B53" s="160"/>
      <c r="C53" s="166"/>
      <c r="D53" s="167"/>
      <c r="E53" s="167"/>
      <c r="F53" s="167"/>
      <c r="G53" s="168"/>
      <c r="H53" s="28"/>
      <c r="I53" s="52"/>
      <c r="J53" s="52"/>
      <c r="K53" s="52"/>
      <c r="L53" s="52"/>
      <c r="M53" s="52"/>
      <c r="N53" s="28"/>
      <c r="O53" s="28"/>
    </row>
    <row r="54" spans="1:15">
      <c r="A54" s="233" t="s">
        <v>57</v>
      </c>
      <c r="B54" s="10" t="s">
        <v>89</v>
      </c>
      <c r="C54" s="239">
        <v>1</v>
      </c>
      <c r="D54" s="240"/>
      <c r="E54" s="240"/>
      <c r="F54" s="240"/>
      <c r="G54" s="241"/>
      <c r="H54" s="28"/>
      <c r="I54" s="52"/>
      <c r="J54" s="52"/>
      <c r="K54" s="52"/>
      <c r="L54" s="52"/>
      <c r="M54" s="52"/>
      <c r="N54" s="28"/>
      <c r="O54" s="28"/>
    </row>
    <row r="55" spans="1:15">
      <c r="A55" s="170"/>
      <c r="B55" s="14" t="s">
        <v>90</v>
      </c>
      <c r="C55" s="242">
        <v>2</v>
      </c>
      <c r="D55" s="243"/>
      <c r="E55" s="243"/>
      <c r="F55" s="243"/>
      <c r="G55" s="244"/>
      <c r="H55" s="28"/>
      <c r="I55" s="52"/>
      <c r="J55" s="52"/>
      <c r="K55" s="52"/>
      <c r="L55" s="52"/>
      <c r="M55" s="52"/>
      <c r="N55" s="28"/>
      <c r="O55" s="28"/>
    </row>
    <row r="56" spans="1:15">
      <c r="A56" s="233" t="s">
        <v>61</v>
      </c>
      <c r="B56" s="10" t="s">
        <v>91</v>
      </c>
      <c r="C56" s="245">
        <v>0</v>
      </c>
      <c r="D56" s="246"/>
      <c r="E56" s="246"/>
      <c r="F56" s="246"/>
      <c r="G56" s="247"/>
      <c r="H56" s="28"/>
      <c r="I56" s="52"/>
      <c r="J56" s="52"/>
      <c r="K56" s="52"/>
      <c r="L56" s="52"/>
      <c r="M56" s="52"/>
      <c r="N56" s="28"/>
      <c r="O56" s="28"/>
    </row>
    <row r="57" spans="1:15">
      <c r="A57" s="233"/>
      <c r="B57" s="10" t="s">
        <v>92</v>
      </c>
      <c r="C57" s="239">
        <v>0</v>
      </c>
      <c r="D57" s="240"/>
      <c r="E57" s="240"/>
      <c r="F57" s="240"/>
      <c r="G57" s="241"/>
      <c r="H57" s="28"/>
      <c r="I57" s="52"/>
      <c r="J57" s="52"/>
      <c r="K57" s="52"/>
      <c r="L57" s="52"/>
      <c r="M57" s="52"/>
      <c r="N57" s="28"/>
      <c r="O57" s="28"/>
    </row>
    <row r="58" spans="1:15" ht="15.75" thickBot="1">
      <c r="A58" s="234"/>
      <c r="B58" s="12" t="s">
        <v>93</v>
      </c>
      <c r="C58" s="248">
        <v>1</v>
      </c>
      <c r="D58" s="249"/>
      <c r="E58" s="249"/>
      <c r="F58" s="249"/>
      <c r="G58" s="250"/>
      <c r="H58" s="28"/>
      <c r="I58" s="52"/>
      <c r="J58" s="52"/>
      <c r="K58" s="52"/>
      <c r="L58" s="52"/>
      <c r="M58" s="52"/>
      <c r="N58" s="28"/>
      <c r="O58" s="28"/>
    </row>
    <row r="59" spans="1:15">
      <c r="A59" s="157">
        <v>9</v>
      </c>
      <c r="B59" s="159" t="s">
        <v>10</v>
      </c>
      <c r="C59" s="251">
        <v>0</v>
      </c>
      <c r="D59" s="251"/>
      <c r="E59" s="251"/>
      <c r="F59" s="251"/>
      <c r="G59" s="252"/>
      <c r="H59" s="28"/>
      <c r="I59" s="52"/>
      <c r="J59" s="52"/>
      <c r="K59" s="52"/>
      <c r="L59" s="52"/>
      <c r="M59" s="52"/>
      <c r="N59" s="28"/>
      <c r="O59" s="28"/>
    </row>
    <row r="60" spans="1:15">
      <c r="A60" s="158"/>
      <c r="B60" s="160"/>
      <c r="C60" s="253"/>
      <c r="D60" s="253"/>
      <c r="E60" s="253"/>
      <c r="F60" s="253"/>
      <c r="G60" s="254"/>
      <c r="H60" s="28"/>
      <c r="I60" s="52"/>
      <c r="J60" s="52"/>
      <c r="K60" s="52"/>
      <c r="L60" s="52"/>
      <c r="M60" s="52"/>
      <c r="N60" s="28"/>
      <c r="O60" s="28"/>
    </row>
    <row r="61" spans="1:15">
      <c r="A61" s="233" t="s">
        <v>57</v>
      </c>
      <c r="B61" s="10" t="s">
        <v>89</v>
      </c>
      <c r="C61" s="239">
        <v>0</v>
      </c>
      <c r="D61" s="240"/>
      <c r="E61" s="240"/>
      <c r="F61" s="240"/>
      <c r="G61" s="241"/>
      <c r="H61" s="28"/>
      <c r="I61" s="52"/>
      <c r="J61" s="52"/>
      <c r="K61" s="52"/>
      <c r="L61" s="52"/>
      <c r="M61" s="52"/>
      <c r="N61" s="28"/>
      <c r="O61" s="28"/>
    </row>
    <row r="62" spans="1:15">
      <c r="A62" s="170"/>
      <c r="B62" s="14" t="s">
        <v>90</v>
      </c>
      <c r="C62" s="242">
        <v>0</v>
      </c>
      <c r="D62" s="243"/>
      <c r="E62" s="243"/>
      <c r="F62" s="243"/>
      <c r="G62" s="244"/>
      <c r="H62" s="28"/>
      <c r="I62" s="52"/>
      <c r="J62" s="52"/>
      <c r="K62" s="52"/>
      <c r="L62" s="52"/>
      <c r="M62" s="52"/>
      <c r="N62" s="28"/>
      <c r="O62" s="28"/>
    </row>
    <row r="63" spans="1:15">
      <c r="A63" s="233" t="s">
        <v>61</v>
      </c>
      <c r="B63" s="10" t="s">
        <v>91</v>
      </c>
      <c r="C63" s="245">
        <v>0</v>
      </c>
      <c r="D63" s="246"/>
      <c r="E63" s="246"/>
      <c r="F63" s="246"/>
      <c r="G63" s="247"/>
      <c r="H63" s="28"/>
      <c r="I63" s="52"/>
      <c r="J63" s="52"/>
      <c r="K63" s="52"/>
      <c r="L63" s="52"/>
      <c r="M63" s="52"/>
      <c r="N63" s="28"/>
      <c r="O63" s="28"/>
    </row>
    <row r="64" spans="1:15">
      <c r="A64" s="233"/>
      <c r="B64" s="10" t="s">
        <v>92</v>
      </c>
      <c r="C64" s="239">
        <v>0</v>
      </c>
      <c r="D64" s="240"/>
      <c r="E64" s="240"/>
      <c r="F64" s="240"/>
      <c r="G64" s="241"/>
      <c r="H64" s="28"/>
      <c r="I64" s="52"/>
      <c r="J64" s="52"/>
      <c r="K64" s="52"/>
      <c r="L64" s="52"/>
      <c r="M64" s="52"/>
      <c r="N64" s="28"/>
      <c r="O64" s="28"/>
    </row>
    <row r="65" spans="1:15" ht="15.75" thickBot="1">
      <c r="A65" s="234"/>
      <c r="B65" s="12" t="s">
        <v>93</v>
      </c>
      <c r="C65" s="248">
        <v>0</v>
      </c>
      <c r="D65" s="249"/>
      <c r="E65" s="249"/>
      <c r="F65" s="249"/>
      <c r="G65" s="250"/>
      <c r="H65" s="28"/>
      <c r="I65" s="52"/>
      <c r="J65" s="52"/>
      <c r="K65" s="52"/>
      <c r="L65" s="52"/>
      <c r="M65" s="52"/>
      <c r="N65" s="28"/>
      <c r="O65" s="28"/>
    </row>
    <row r="66" spans="1:15">
      <c r="A66" s="157">
        <v>10</v>
      </c>
      <c r="B66" s="159" t="s">
        <v>11</v>
      </c>
      <c r="C66" s="251">
        <v>0</v>
      </c>
      <c r="D66" s="251"/>
      <c r="E66" s="251"/>
      <c r="F66" s="251"/>
      <c r="G66" s="252"/>
      <c r="H66" s="28"/>
      <c r="I66" s="52"/>
      <c r="J66" s="52"/>
      <c r="K66" s="52"/>
      <c r="L66" s="52"/>
      <c r="M66" s="52"/>
      <c r="N66" s="28"/>
      <c r="O66" s="28"/>
    </row>
    <row r="67" spans="1:15">
      <c r="A67" s="158"/>
      <c r="B67" s="160"/>
      <c r="C67" s="253"/>
      <c r="D67" s="253"/>
      <c r="E67" s="253"/>
      <c r="F67" s="253"/>
      <c r="G67" s="254"/>
      <c r="H67" s="28"/>
      <c r="I67" s="52"/>
      <c r="J67" s="52"/>
      <c r="K67" s="52"/>
      <c r="L67" s="52"/>
      <c r="M67" s="52"/>
      <c r="N67" s="28"/>
      <c r="O67" s="28"/>
    </row>
    <row r="68" spans="1:15">
      <c r="A68" s="233" t="s">
        <v>57</v>
      </c>
      <c r="B68" s="10" t="s">
        <v>58</v>
      </c>
      <c r="C68" s="239">
        <v>0</v>
      </c>
      <c r="D68" s="240"/>
      <c r="E68" s="240"/>
      <c r="F68" s="240"/>
      <c r="G68" s="241"/>
      <c r="H68" s="28"/>
      <c r="I68" s="52"/>
      <c r="J68" s="52"/>
      <c r="K68" s="52"/>
      <c r="L68" s="52"/>
      <c r="M68" s="52"/>
      <c r="N68" s="28"/>
      <c r="O68" s="28"/>
    </row>
    <row r="69" spans="1:15">
      <c r="A69" s="233"/>
      <c r="B69" s="10" t="s">
        <v>95</v>
      </c>
      <c r="C69" s="239">
        <v>0</v>
      </c>
      <c r="D69" s="240"/>
      <c r="E69" s="240"/>
      <c r="F69" s="240"/>
      <c r="G69" s="241"/>
      <c r="H69" s="28"/>
      <c r="I69" s="52"/>
      <c r="J69" s="52"/>
      <c r="K69" s="52"/>
      <c r="L69" s="52"/>
      <c r="M69" s="52"/>
      <c r="N69" s="28"/>
      <c r="O69" s="28"/>
    </row>
    <row r="70" spans="1:15">
      <c r="A70" s="233"/>
      <c r="B70" s="10" t="s">
        <v>96</v>
      </c>
      <c r="C70" s="239">
        <v>0</v>
      </c>
      <c r="D70" s="240"/>
      <c r="E70" s="240"/>
      <c r="F70" s="240"/>
      <c r="G70" s="241"/>
      <c r="H70" s="28"/>
      <c r="I70" s="52"/>
      <c r="J70" s="52"/>
      <c r="K70" s="52"/>
      <c r="L70" s="52"/>
      <c r="M70" s="52"/>
      <c r="N70" s="28"/>
      <c r="O70" s="28"/>
    </row>
    <row r="71" spans="1:15">
      <c r="A71" s="233"/>
      <c r="B71" s="10" t="s">
        <v>97</v>
      </c>
      <c r="C71" s="239">
        <v>0</v>
      </c>
      <c r="D71" s="240"/>
      <c r="E71" s="240"/>
      <c r="F71" s="240"/>
      <c r="G71" s="241"/>
      <c r="H71" s="28"/>
      <c r="I71" s="52"/>
      <c r="J71" s="52"/>
      <c r="K71" s="52"/>
      <c r="L71" s="52"/>
      <c r="M71" s="52"/>
      <c r="N71" s="28"/>
      <c r="O71" s="28"/>
    </row>
    <row r="72" spans="1:15">
      <c r="A72" s="233"/>
      <c r="B72" s="10" t="s">
        <v>98</v>
      </c>
      <c r="C72" s="239">
        <v>0</v>
      </c>
      <c r="D72" s="240"/>
      <c r="E72" s="240"/>
      <c r="F72" s="240"/>
      <c r="G72" s="241"/>
      <c r="H72" s="28"/>
      <c r="I72" s="52"/>
      <c r="J72" s="52"/>
      <c r="K72" s="52"/>
      <c r="L72" s="52"/>
      <c r="M72" s="52"/>
      <c r="N72" s="28"/>
      <c r="O72" s="28"/>
    </row>
    <row r="73" spans="1:15">
      <c r="A73" s="235" t="s">
        <v>61</v>
      </c>
      <c r="B73" s="13" t="s">
        <v>99</v>
      </c>
      <c r="C73" s="245">
        <v>0</v>
      </c>
      <c r="D73" s="246"/>
      <c r="E73" s="246"/>
      <c r="F73" s="246"/>
      <c r="G73" s="247"/>
      <c r="H73" s="28"/>
      <c r="I73" s="52"/>
      <c r="J73" s="52"/>
      <c r="K73" s="52"/>
      <c r="L73" s="52"/>
      <c r="M73" s="52"/>
      <c r="N73" s="28"/>
      <c r="O73" s="28"/>
    </row>
    <row r="74" spans="1:15">
      <c r="A74" s="233"/>
      <c r="B74" s="10" t="s">
        <v>100</v>
      </c>
      <c r="C74" s="239">
        <v>0</v>
      </c>
      <c r="D74" s="240"/>
      <c r="E74" s="240"/>
      <c r="F74" s="240"/>
      <c r="G74" s="241"/>
      <c r="H74" s="28"/>
      <c r="I74" s="52"/>
      <c r="J74" s="52"/>
      <c r="K74" s="52"/>
      <c r="L74" s="52"/>
      <c r="M74" s="52"/>
      <c r="N74" s="28"/>
      <c r="O74" s="28"/>
    </row>
    <row r="75" spans="1:15" ht="15.75" thickBot="1">
      <c r="A75" s="234"/>
      <c r="B75" s="12" t="s">
        <v>94</v>
      </c>
      <c r="C75" s="248">
        <v>0</v>
      </c>
      <c r="D75" s="249"/>
      <c r="E75" s="249"/>
      <c r="F75" s="249"/>
      <c r="G75" s="250"/>
      <c r="H75" s="28"/>
      <c r="I75" s="52"/>
      <c r="J75" s="52"/>
      <c r="K75" s="52"/>
      <c r="L75" s="52"/>
      <c r="M75" s="52"/>
      <c r="N75" s="28"/>
      <c r="O75" s="28"/>
    </row>
    <row r="76" spans="1:15">
      <c r="A76" s="157">
        <v>11</v>
      </c>
      <c r="B76" s="159" t="s">
        <v>12</v>
      </c>
      <c r="C76" s="163">
        <v>0</v>
      </c>
      <c r="D76" s="164"/>
      <c r="E76" s="164"/>
      <c r="F76" s="164"/>
      <c r="G76" s="165"/>
      <c r="H76" s="28"/>
      <c r="I76" s="52"/>
      <c r="J76" s="52"/>
      <c r="K76" s="52"/>
      <c r="L76" s="52"/>
      <c r="M76" s="52"/>
      <c r="N76" s="28"/>
      <c r="O76" s="28"/>
    </row>
    <row r="77" spans="1:15">
      <c r="A77" s="158"/>
      <c r="B77" s="160"/>
      <c r="C77" s="166"/>
      <c r="D77" s="167"/>
      <c r="E77" s="167"/>
      <c r="F77" s="167"/>
      <c r="G77" s="168"/>
      <c r="H77" s="28"/>
      <c r="I77" s="52"/>
      <c r="J77" s="52"/>
      <c r="K77" s="52"/>
      <c r="L77" s="52"/>
      <c r="M77" s="52"/>
      <c r="N77" s="28"/>
      <c r="O77" s="28"/>
    </row>
    <row r="78" spans="1:15">
      <c r="A78" s="233" t="s">
        <v>57</v>
      </c>
      <c r="B78" s="13" t="s">
        <v>82</v>
      </c>
      <c r="C78" s="246">
        <v>0</v>
      </c>
      <c r="D78" s="246"/>
      <c r="E78" s="246"/>
      <c r="F78" s="246"/>
      <c r="G78" s="247"/>
      <c r="H78" s="28"/>
      <c r="I78" s="52"/>
      <c r="J78" s="52"/>
      <c r="K78" s="52"/>
      <c r="L78" s="52"/>
      <c r="M78" s="52"/>
      <c r="N78" s="28"/>
      <c r="O78" s="28"/>
    </row>
    <row r="79" spans="1:15">
      <c r="A79" s="233"/>
      <c r="B79" s="10" t="s">
        <v>83</v>
      </c>
      <c r="C79" s="240">
        <v>0</v>
      </c>
      <c r="D79" s="240"/>
      <c r="E79" s="240"/>
      <c r="F79" s="240"/>
      <c r="G79" s="241"/>
      <c r="H79" s="28"/>
      <c r="I79" s="52"/>
      <c r="J79" s="52"/>
      <c r="K79" s="52"/>
      <c r="L79" s="52"/>
      <c r="M79" s="52"/>
      <c r="N79" s="28"/>
      <c r="O79" s="28"/>
    </row>
    <row r="80" spans="1:15">
      <c r="A80" s="170"/>
      <c r="B80" s="14" t="s">
        <v>66</v>
      </c>
      <c r="C80" s="243">
        <v>0</v>
      </c>
      <c r="D80" s="243"/>
      <c r="E80" s="243"/>
      <c r="F80" s="243"/>
      <c r="G80" s="244"/>
      <c r="H80" s="28"/>
      <c r="I80" s="52"/>
      <c r="J80" s="52"/>
      <c r="K80" s="52"/>
      <c r="L80" s="52"/>
      <c r="M80" s="52"/>
      <c r="N80" s="28"/>
      <c r="O80" s="28"/>
    </row>
    <row r="81" spans="1:15">
      <c r="A81" s="233" t="s">
        <v>61</v>
      </c>
      <c r="B81" s="10" t="s">
        <v>101</v>
      </c>
      <c r="C81" s="239">
        <v>0</v>
      </c>
      <c r="D81" s="240"/>
      <c r="E81" s="240"/>
      <c r="F81" s="240"/>
      <c r="G81" s="241"/>
      <c r="H81" s="28"/>
      <c r="I81" s="52"/>
      <c r="J81" s="52"/>
      <c r="K81" s="52"/>
      <c r="L81" s="52"/>
      <c r="M81" s="52"/>
      <c r="N81" s="28"/>
      <c r="O81" s="28"/>
    </row>
    <row r="82" spans="1:15" ht="15.75" thickBot="1">
      <c r="A82" s="233"/>
      <c r="B82" s="10" t="s">
        <v>84</v>
      </c>
      <c r="C82" s="239">
        <v>0</v>
      </c>
      <c r="D82" s="240"/>
      <c r="E82" s="240"/>
      <c r="F82" s="240"/>
      <c r="G82" s="241"/>
      <c r="H82" s="28"/>
      <c r="I82" s="52"/>
      <c r="J82" s="52"/>
      <c r="K82" s="52"/>
      <c r="L82" s="52"/>
      <c r="M82" s="52"/>
      <c r="N82" s="28"/>
      <c r="O82" s="28"/>
    </row>
    <row r="83" spans="1:15">
      <c r="A83" s="157">
        <v>12</v>
      </c>
      <c r="B83" s="159" t="s">
        <v>13</v>
      </c>
      <c r="C83" s="251">
        <v>0</v>
      </c>
      <c r="D83" s="251"/>
      <c r="E83" s="251"/>
      <c r="F83" s="251"/>
      <c r="G83" s="252"/>
      <c r="H83" s="28"/>
      <c r="I83" s="52"/>
      <c r="J83" s="52"/>
      <c r="K83" s="52"/>
      <c r="L83" s="52"/>
      <c r="M83" s="52"/>
      <c r="N83" s="28"/>
      <c r="O83" s="28"/>
    </row>
    <row r="84" spans="1:15">
      <c r="A84" s="158"/>
      <c r="B84" s="160"/>
      <c r="C84" s="253"/>
      <c r="D84" s="253"/>
      <c r="E84" s="253"/>
      <c r="F84" s="253"/>
      <c r="G84" s="254"/>
      <c r="H84" s="28"/>
      <c r="I84" s="52"/>
      <c r="J84" s="52"/>
      <c r="K84" s="52"/>
      <c r="L84" s="52"/>
      <c r="M84" s="52"/>
      <c r="N84" s="28"/>
      <c r="O84" s="28"/>
    </row>
    <row r="85" spans="1:15">
      <c r="A85" s="233" t="s">
        <v>57</v>
      </c>
      <c r="B85" s="10" t="s">
        <v>89</v>
      </c>
      <c r="C85" s="239">
        <v>0</v>
      </c>
      <c r="D85" s="240"/>
      <c r="E85" s="240"/>
      <c r="F85" s="240"/>
      <c r="G85" s="241"/>
      <c r="H85" s="28"/>
      <c r="I85" s="52"/>
      <c r="J85" s="52"/>
      <c r="K85" s="52"/>
      <c r="L85" s="52"/>
      <c r="M85" s="52"/>
      <c r="N85" s="28"/>
      <c r="O85" s="28"/>
    </row>
    <row r="86" spans="1:15">
      <c r="A86" s="170"/>
      <c r="B86" s="14" t="s">
        <v>90</v>
      </c>
      <c r="C86" s="242">
        <v>0</v>
      </c>
      <c r="D86" s="243"/>
      <c r="E86" s="243"/>
      <c r="F86" s="243"/>
      <c r="G86" s="244"/>
      <c r="H86" s="28"/>
      <c r="I86" s="52"/>
      <c r="J86" s="52"/>
      <c r="K86" s="52"/>
      <c r="L86" s="52"/>
      <c r="M86" s="52"/>
      <c r="N86" s="28"/>
      <c r="O86" s="28"/>
    </row>
    <row r="87" spans="1:15">
      <c r="A87" s="233" t="s">
        <v>61</v>
      </c>
      <c r="B87" s="10" t="s">
        <v>91</v>
      </c>
      <c r="C87" s="245">
        <v>0</v>
      </c>
      <c r="D87" s="246"/>
      <c r="E87" s="246"/>
      <c r="F87" s="246"/>
      <c r="G87" s="247"/>
      <c r="H87" s="28"/>
      <c r="I87" s="52"/>
      <c r="J87" s="52"/>
      <c r="K87" s="52"/>
      <c r="L87" s="52"/>
      <c r="M87" s="52"/>
      <c r="N87" s="28"/>
      <c r="O87" s="28"/>
    </row>
    <row r="88" spans="1:15">
      <c r="A88" s="233"/>
      <c r="B88" s="10" t="s">
        <v>92</v>
      </c>
      <c r="C88" s="239">
        <v>0</v>
      </c>
      <c r="D88" s="240"/>
      <c r="E88" s="240"/>
      <c r="F88" s="240"/>
      <c r="G88" s="241"/>
      <c r="H88" s="28"/>
      <c r="I88" s="52"/>
      <c r="J88" s="52"/>
      <c r="K88" s="52"/>
      <c r="L88" s="52"/>
      <c r="M88" s="52"/>
      <c r="N88" s="28"/>
      <c r="O88" s="28"/>
    </row>
    <row r="89" spans="1:15" ht="15.75" thickBot="1">
      <c r="A89" s="234"/>
      <c r="B89" s="12" t="s">
        <v>93</v>
      </c>
      <c r="C89" s="248">
        <v>0</v>
      </c>
      <c r="D89" s="249"/>
      <c r="E89" s="249"/>
      <c r="F89" s="249"/>
      <c r="G89" s="250"/>
      <c r="H89" s="28"/>
      <c r="I89" s="52"/>
      <c r="J89" s="52"/>
      <c r="K89" s="52"/>
      <c r="L89" s="52"/>
      <c r="M89" s="52"/>
      <c r="N89" s="28"/>
      <c r="O89" s="28"/>
    </row>
    <row r="90" spans="1:15">
      <c r="A90" s="169">
        <v>13</v>
      </c>
      <c r="B90" s="159" t="s">
        <v>14</v>
      </c>
      <c r="C90" s="251">
        <v>1</v>
      </c>
      <c r="D90" s="251"/>
      <c r="E90" s="251"/>
      <c r="F90" s="251"/>
      <c r="G90" s="252"/>
      <c r="H90" s="28"/>
      <c r="I90" s="52"/>
      <c r="J90" s="52"/>
      <c r="K90" s="52"/>
      <c r="L90" s="52"/>
      <c r="M90" s="52"/>
      <c r="N90" s="28"/>
      <c r="O90" s="28"/>
    </row>
    <row r="91" spans="1:15">
      <c r="A91" s="170"/>
      <c r="B91" s="160"/>
      <c r="C91" s="253"/>
      <c r="D91" s="253"/>
      <c r="E91" s="253"/>
      <c r="F91" s="253"/>
      <c r="G91" s="254"/>
      <c r="H91" s="28"/>
      <c r="I91" s="52"/>
      <c r="J91" s="52"/>
      <c r="K91" s="52"/>
      <c r="L91" s="52"/>
      <c r="M91" s="52"/>
      <c r="N91" s="28"/>
      <c r="O91" s="28"/>
    </row>
    <row r="92" spans="1:15">
      <c r="A92" s="233" t="s">
        <v>57</v>
      </c>
      <c r="B92" s="10" t="s">
        <v>102</v>
      </c>
      <c r="C92" s="239">
        <v>1</v>
      </c>
      <c r="D92" s="240"/>
      <c r="E92" s="240"/>
      <c r="F92" s="240"/>
      <c r="G92" s="241"/>
      <c r="H92" s="28"/>
      <c r="I92" s="52"/>
      <c r="J92" s="52"/>
      <c r="K92" s="52"/>
      <c r="L92" s="52"/>
      <c r="M92" s="52"/>
      <c r="N92" s="28"/>
      <c r="O92" s="28"/>
    </row>
    <row r="93" spans="1:15">
      <c r="A93" s="170"/>
      <c r="B93" s="14" t="s">
        <v>103</v>
      </c>
      <c r="C93" s="242">
        <v>0</v>
      </c>
      <c r="D93" s="243"/>
      <c r="E93" s="243"/>
      <c r="F93" s="243"/>
      <c r="G93" s="244"/>
      <c r="H93" s="28"/>
      <c r="I93" s="52"/>
      <c r="J93" s="52"/>
      <c r="K93" s="52"/>
      <c r="L93" s="52"/>
      <c r="M93" s="52"/>
      <c r="N93" s="28"/>
      <c r="O93" s="28"/>
    </row>
    <row r="94" spans="1:15">
      <c r="A94" s="233" t="s">
        <v>61</v>
      </c>
      <c r="B94" s="10" t="s">
        <v>104</v>
      </c>
      <c r="C94" s="245">
        <v>2</v>
      </c>
      <c r="D94" s="246"/>
      <c r="E94" s="246"/>
      <c r="F94" s="246"/>
      <c r="G94" s="247"/>
      <c r="H94" s="28"/>
      <c r="I94" s="52"/>
      <c r="J94" s="52"/>
      <c r="K94" s="52"/>
      <c r="L94" s="52"/>
      <c r="M94" s="52"/>
      <c r="N94" s="28"/>
      <c r="O94" s="28"/>
    </row>
    <row r="95" spans="1:15">
      <c r="A95" s="233"/>
      <c r="B95" s="10" t="s">
        <v>105</v>
      </c>
      <c r="C95" s="239">
        <v>0</v>
      </c>
      <c r="D95" s="240"/>
      <c r="E95" s="240"/>
      <c r="F95" s="240"/>
      <c r="G95" s="241"/>
      <c r="H95" s="28"/>
      <c r="I95" s="52"/>
      <c r="J95" s="52"/>
      <c r="K95" s="52"/>
      <c r="L95" s="52"/>
      <c r="M95" s="52"/>
      <c r="N95" s="28"/>
      <c r="O95" s="28"/>
    </row>
    <row r="96" spans="1:15" ht="15.75" thickBot="1">
      <c r="A96" s="234"/>
      <c r="B96" s="12" t="s">
        <v>106</v>
      </c>
      <c r="C96" s="248">
        <v>0</v>
      </c>
      <c r="D96" s="249"/>
      <c r="E96" s="249"/>
      <c r="F96" s="249"/>
      <c r="G96" s="250"/>
      <c r="H96" s="28"/>
      <c r="I96" s="52"/>
      <c r="J96" s="52"/>
      <c r="K96" s="52"/>
      <c r="L96" s="52"/>
      <c r="M96" s="52"/>
      <c r="N96" s="28"/>
      <c r="O96" s="28"/>
    </row>
    <row r="97" spans="1:15">
      <c r="A97" s="157">
        <v>14</v>
      </c>
      <c r="B97" s="159" t="s">
        <v>15</v>
      </c>
      <c r="C97" s="181">
        <v>0</v>
      </c>
      <c r="D97" s="181"/>
      <c r="E97" s="181"/>
      <c r="F97" s="181"/>
      <c r="G97" s="182"/>
      <c r="H97" s="28"/>
      <c r="I97" s="52"/>
      <c r="J97" s="52"/>
      <c r="K97" s="52"/>
      <c r="L97" s="52"/>
      <c r="M97" s="52"/>
      <c r="N97" s="28"/>
      <c r="O97" s="28"/>
    </row>
    <row r="98" spans="1:15">
      <c r="A98" s="158"/>
      <c r="B98" s="160"/>
      <c r="C98" s="183"/>
      <c r="D98" s="183"/>
      <c r="E98" s="183"/>
      <c r="F98" s="183"/>
      <c r="G98" s="184"/>
      <c r="H98" s="28"/>
      <c r="I98" s="52"/>
      <c r="J98" s="52"/>
      <c r="K98" s="52"/>
      <c r="L98" s="52"/>
      <c r="M98" s="52"/>
      <c r="N98" s="28"/>
      <c r="O98" s="28"/>
    </row>
    <row r="99" spans="1:15">
      <c r="A99" s="233" t="s">
        <v>57</v>
      </c>
      <c r="B99" s="10" t="s">
        <v>107</v>
      </c>
      <c r="C99" s="227">
        <v>0</v>
      </c>
      <c r="D99" s="228"/>
      <c r="E99" s="228"/>
      <c r="F99" s="228"/>
      <c r="G99" s="229"/>
      <c r="H99" s="28"/>
      <c r="I99" s="52"/>
      <c r="J99" s="52"/>
      <c r="K99" s="52"/>
      <c r="L99" s="52"/>
      <c r="M99" s="52"/>
      <c r="N99" s="28"/>
      <c r="O99" s="28"/>
    </row>
    <row r="100" spans="1:15">
      <c r="A100" s="170"/>
      <c r="B100" s="14" t="s">
        <v>108</v>
      </c>
      <c r="C100" s="230">
        <v>0</v>
      </c>
      <c r="D100" s="231"/>
      <c r="E100" s="231"/>
      <c r="F100" s="231"/>
      <c r="G100" s="232"/>
      <c r="H100" s="28"/>
      <c r="I100" s="52"/>
      <c r="J100" s="52"/>
      <c r="K100" s="52"/>
      <c r="L100" s="52"/>
      <c r="M100" s="52"/>
      <c r="N100" s="28"/>
      <c r="O100" s="28"/>
    </row>
    <row r="101" spans="1:15">
      <c r="A101" s="233" t="s">
        <v>61</v>
      </c>
      <c r="B101" s="10" t="s">
        <v>109</v>
      </c>
      <c r="C101" s="220">
        <v>0</v>
      </c>
      <c r="D101" s="221"/>
      <c r="E101" s="221"/>
      <c r="F101" s="221"/>
      <c r="G101" s="222"/>
      <c r="H101" s="28"/>
      <c r="I101" s="52"/>
      <c r="J101" s="52"/>
      <c r="K101" s="52"/>
      <c r="L101" s="52"/>
      <c r="M101" s="52"/>
      <c r="N101" s="28"/>
      <c r="O101" s="28"/>
    </row>
    <row r="102" spans="1:15">
      <c r="A102" s="233"/>
      <c r="B102" s="10" t="s">
        <v>110</v>
      </c>
      <c r="C102" s="227">
        <v>0</v>
      </c>
      <c r="D102" s="228"/>
      <c r="E102" s="228"/>
      <c r="F102" s="228"/>
      <c r="G102" s="229"/>
      <c r="H102" s="28"/>
      <c r="I102" s="52"/>
      <c r="J102" s="52"/>
      <c r="K102" s="52"/>
      <c r="L102" s="52"/>
      <c r="M102" s="52"/>
      <c r="N102" s="28"/>
      <c r="O102" s="28"/>
    </row>
    <row r="103" spans="1:15" ht="15.75" thickBot="1">
      <c r="A103" s="234"/>
      <c r="B103" s="12" t="s">
        <v>91</v>
      </c>
      <c r="C103" s="223">
        <v>0</v>
      </c>
      <c r="D103" s="224"/>
      <c r="E103" s="224"/>
      <c r="F103" s="224"/>
      <c r="G103" s="225"/>
      <c r="H103" s="28"/>
      <c r="I103" s="52"/>
      <c r="J103" s="52"/>
      <c r="K103" s="52"/>
      <c r="L103" s="52"/>
      <c r="M103" s="52"/>
      <c r="N103" s="28"/>
      <c r="O103" s="28"/>
    </row>
    <row r="104" spans="1:15">
      <c r="A104" s="157">
        <v>15</v>
      </c>
      <c r="B104" s="159" t="s">
        <v>16</v>
      </c>
      <c r="C104" s="181">
        <v>0</v>
      </c>
      <c r="D104" s="181"/>
      <c r="E104" s="181"/>
      <c r="F104" s="181"/>
      <c r="G104" s="182"/>
      <c r="H104" s="28"/>
      <c r="I104" s="52"/>
      <c r="J104" s="52"/>
      <c r="K104" s="52"/>
      <c r="L104" s="52"/>
      <c r="M104" s="52"/>
      <c r="N104" s="28"/>
      <c r="O104" s="28"/>
    </row>
    <row r="105" spans="1:15">
      <c r="A105" s="158"/>
      <c r="B105" s="160"/>
      <c r="C105" s="183"/>
      <c r="D105" s="183"/>
      <c r="E105" s="183"/>
      <c r="F105" s="183"/>
      <c r="G105" s="184"/>
      <c r="H105" s="28"/>
      <c r="I105" s="52"/>
      <c r="J105" s="52"/>
      <c r="K105" s="52"/>
      <c r="L105" s="52"/>
      <c r="M105" s="52"/>
      <c r="N105" s="28"/>
      <c r="O105" s="28"/>
    </row>
    <row r="106" spans="1:15">
      <c r="A106" s="233" t="s">
        <v>57</v>
      </c>
      <c r="B106" s="10" t="s">
        <v>111</v>
      </c>
      <c r="C106" s="227">
        <v>0</v>
      </c>
      <c r="D106" s="228"/>
      <c r="E106" s="228"/>
      <c r="F106" s="228"/>
      <c r="G106" s="229"/>
      <c r="H106" s="28"/>
      <c r="I106" s="52"/>
      <c r="J106" s="52"/>
      <c r="K106" s="52"/>
      <c r="L106" s="52"/>
      <c r="M106" s="52"/>
      <c r="N106" s="28"/>
      <c r="O106" s="28"/>
    </row>
    <row r="107" spans="1:15">
      <c r="A107" s="233"/>
      <c r="B107" s="10" t="s">
        <v>112</v>
      </c>
      <c r="C107" s="227">
        <v>0</v>
      </c>
      <c r="D107" s="228"/>
      <c r="E107" s="228"/>
      <c r="F107" s="228"/>
      <c r="G107" s="229"/>
      <c r="H107" s="28"/>
      <c r="I107" s="52"/>
      <c r="J107" s="52"/>
      <c r="K107" s="52"/>
      <c r="L107" s="52"/>
      <c r="M107" s="52"/>
      <c r="N107" s="28"/>
      <c r="O107" s="28"/>
    </row>
    <row r="108" spans="1:15" ht="15" customHeight="1">
      <c r="A108" s="170"/>
      <c r="B108" s="14" t="s">
        <v>114</v>
      </c>
      <c r="C108" s="230">
        <v>0</v>
      </c>
      <c r="D108" s="231"/>
      <c r="E108" s="231"/>
      <c r="F108" s="231"/>
      <c r="G108" s="232"/>
      <c r="H108" s="28"/>
      <c r="I108" s="52"/>
      <c r="J108" s="52"/>
      <c r="K108" s="52"/>
      <c r="L108" s="52"/>
      <c r="M108" s="52"/>
      <c r="N108" s="28"/>
      <c r="O108" s="28"/>
    </row>
    <row r="109" spans="1:15" ht="24.75" thickBot="1">
      <c r="A109" s="30" t="s">
        <v>61</v>
      </c>
      <c r="B109" s="12" t="s">
        <v>113</v>
      </c>
      <c r="C109" s="236">
        <v>0</v>
      </c>
      <c r="D109" s="237"/>
      <c r="E109" s="237"/>
      <c r="F109" s="237"/>
      <c r="G109" s="238"/>
      <c r="H109" s="28"/>
      <c r="I109" s="52"/>
      <c r="J109" s="52"/>
      <c r="K109" s="52"/>
      <c r="L109" s="52"/>
      <c r="M109" s="52"/>
      <c r="N109" s="28"/>
      <c r="O109" s="28"/>
    </row>
    <row r="110" spans="1:15">
      <c r="A110" s="157">
        <v>16</v>
      </c>
      <c r="B110" s="159" t="s">
        <v>17</v>
      </c>
      <c r="C110" s="181">
        <v>0</v>
      </c>
      <c r="D110" s="181"/>
      <c r="E110" s="181"/>
      <c r="F110" s="181"/>
      <c r="G110" s="182"/>
      <c r="H110" s="28"/>
      <c r="I110" s="52"/>
      <c r="J110" s="52"/>
      <c r="K110" s="52"/>
      <c r="L110" s="52"/>
      <c r="M110" s="52"/>
      <c r="N110" s="28"/>
      <c r="O110" s="28"/>
    </row>
    <row r="111" spans="1:15">
      <c r="A111" s="158"/>
      <c r="B111" s="160"/>
      <c r="C111" s="183"/>
      <c r="D111" s="183"/>
      <c r="E111" s="183"/>
      <c r="F111" s="183"/>
      <c r="G111" s="184"/>
      <c r="H111" s="28"/>
      <c r="I111" s="52"/>
      <c r="J111" s="52"/>
      <c r="K111" s="52"/>
      <c r="L111" s="52"/>
      <c r="M111" s="52"/>
      <c r="N111" s="28"/>
      <c r="O111" s="28"/>
    </row>
    <row r="112" spans="1:15">
      <c r="A112" s="233" t="s">
        <v>57</v>
      </c>
      <c r="B112" s="10" t="s">
        <v>115</v>
      </c>
      <c r="C112" s="227">
        <v>0</v>
      </c>
      <c r="D112" s="228"/>
      <c r="E112" s="228"/>
      <c r="F112" s="228"/>
      <c r="G112" s="229"/>
      <c r="H112" s="28"/>
      <c r="I112" s="52"/>
      <c r="J112" s="52"/>
      <c r="K112" s="52"/>
      <c r="L112" s="52"/>
      <c r="M112" s="52"/>
      <c r="N112" s="28"/>
      <c r="O112" s="28"/>
    </row>
    <row r="113" spans="1:15">
      <c r="A113" s="233"/>
      <c r="B113" s="10" t="s">
        <v>116</v>
      </c>
      <c r="C113" s="227">
        <v>0</v>
      </c>
      <c r="D113" s="228"/>
      <c r="E113" s="228"/>
      <c r="F113" s="228"/>
      <c r="G113" s="229"/>
      <c r="H113" s="28"/>
      <c r="I113" s="52"/>
      <c r="J113" s="52"/>
      <c r="K113" s="52"/>
      <c r="L113" s="52"/>
      <c r="M113" s="52"/>
      <c r="N113" s="28"/>
      <c r="O113" s="28"/>
    </row>
    <row r="114" spans="1:15">
      <c r="A114" s="233"/>
      <c r="B114" s="10" t="s">
        <v>117</v>
      </c>
      <c r="C114" s="227">
        <v>0</v>
      </c>
      <c r="D114" s="228"/>
      <c r="E114" s="228"/>
      <c r="F114" s="228"/>
      <c r="G114" s="229"/>
      <c r="H114" s="28"/>
      <c r="I114" s="52"/>
      <c r="J114" s="52"/>
      <c r="K114" s="52"/>
      <c r="L114" s="52"/>
      <c r="M114" s="52"/>
      <c r="N114" s="28"/>
      <c r="O114" s="28"/>
    </row>
    <row r="115" spans="1:15">
      <c r="A115" s="235" t="s">
        <v>61</v>
      </c>
      <c r="B115" s="13" t="s">
        <v>118</v>
      </c>
      <c r="C115" s="220">
        <v>0</v>
      </c>
      <c r="D115" s="221"/>
      <c r="E115" s="221"/>
      <c r="F115" s="221"/>
      <c r="G115" s="222"/>
      <c r="H115" s="28"/>
      <c r="I115" s="52"/>
      <c r="J115" s="52"/>
      <c r="K115" s="52"/>
      <c r="L115" s="52"/>
      <c r="M115" s="52"/>
      <c r="N115" s="28"/>
      <c r="O115" s="28"/>
    </row>
    <row r="116" spans="1:15">
      <c r="A116" s="233"/>
      <c r="B116" s="10" t="s">
        <v>119</v>
      </c>
      <c r="C116" s="227">
        <v>0</v>
      </c>
      <c r="D116" s="228"/>
      <c r="E116" s="228"/>
      <c r="F116" s="228"/>
      <c r="G116" s="229"/>
      <c r="H116" s="28"/>
      <c r="I116" s="52"/>
      <c r="J116" s="52"/>
      <c r="K116" s="52"/>
      <c r="L116" s="52"/>
      <c r="M116" s="52"/>
      <c r="N116" s="28"/>
      <c r="O116" s="28"/>
    </row>
    <row r="117" spans="1:15" ht="15.75" thickBot="1">
      <c r="A117" s="234"/>
      <c r="B117" s="12" t="s">
        <v>120</v>
      </c>
      <c r="C117" s="223">
        <v>0</v>
      </c>
      <c r="D117" s="224"/>
      <c r="E117" s="224"/>
      <c r="F117" s="224"/>
      <c r="G117" s="225"/>
      <c r="H117" s="28"/>
      <c r="I117" s="52"/>
      <c r="J117" s="52"/>
      <c r="K117" s="52"/>
      <c r="L117" s="52"/>
      <c r="M117" s="52"/>
      <c r="N117" s="28"/>
      <c r="O117" s="28"/>
    </row>
    <row r="118" spans="1:15">
      <c r="A118" s="157">
        <v>17</v>
      </c>
      <c r="B118" s="159" t="s">
        <v>18</v>
      </c>
      <c r="C118" s="181">
        <v>1</v>
      </c>
      <c r="D118" s="181"/>
      <c r="E118" s="181"/>
      <c r="F118" s="181"/>
      <c r="G118" s="182"/>
      <c r="H118" s="28"/>
      <c r="I118" s="52"/>
      <c r="J118" s="52"/>
      <c r="K118" s="52"/>
      <c r="L118" s="52"/>
      <c r="M118" s="52"/>
      <c r="N118" s="28"/>
      <c r="O118" s="28"/>
    </row>
    <row r="119" spans="1:15">
      <c r="A119" s="158"/>
      <c r="B119" s="160"/>
      <c r="C119" s="183"/>
      <c r="D119" s="183"/>
      <c r="E119" s="183"/>
      <c r="F119" s="183"/>
      <c r="G119" s="184"/>
      <c r="H119" s="28"/>
      <c r="I119" s="52"/>
      <c r="J119" s="52"/>
      <c r="K119" s="52"/>
      <c r="L119" s="52"/>
      <c r="M119" s="52"/>
      <c r="N119" s="28"/>
      <c r="O119" s="28"/>
    </row>
    <row r="120" spans="1:15">
      <c r="A120" s="233" t="s">
        <v>57</v>
      </c>
      <c r="B120" s="10" t="s">
        <v>82</v>
      </c>
      <c r="C120" s="227">
        <v>3</v>
      </c>
      <c r="D120" s="228"/>
      <c r="E120" s="228"/>
      <c r="F120" s="228"/>
      <c r="G120" s="229"/>
      <c r="H120" s="28"/>
      <c r="I120" s="52"/>
      <c r="J120" s="52"/>
      <c r="K120" s="52"/>
      <c r="L120" s="52"/>
      <c r="M120" s="52"/>
      <c r="N120" s="28"/>
      <c r="O120" s="28"/>
    </row>
    <row r="121" spans="1:15">
      <c r="A121" s="233"/>
      <c r="B121" s="10" t="s">
        <v>83</v>
      </c>
      <c r="C121" s="227">
        <v>2</v>
      </c>
      <c r="D121" s="228"/>
      <c r="E121" s="228"/>
      <c r="F121" s="228"/>
      <c r="G121" s="229"/>
      <c r="H121" s="28"/>
      <c r="I121" s="52"/>
      <c r="J121" s="52"/>
      <c r="K121" s="52"/>
      <c r="L121" s="52"/>
      <c r="M121" s="52"/>
      <c r="N121" s="28"/>
      <c r="O121" s="28"/>
    </row>
    <row r="122" spans="1:15">
      <c r="A122" s="170"/>
      <c r="B122" s="14" t="s">
        <v>66</v>
      </c>
      <c r="C122" s="230">
        <v>0</v>
      </c>
      <c r="D122" s="231"/>
      <c r="E122" s="231"/>
      <c r="F122" s="231"/>
      <c r="G122" s="232"/>
      <c r="H122" s="28"/>
      <c r="I122" s="52"/>
      <c r="J122" s="52"/>
      <c r="K122" s="52"/>
      <c r="L122" s="52"/>
      <c r="M122" s="52"/>
      <c r="N122" s="28"/>
      <c r="O122" s="28"/>
    </row>
    <row r="123" spans="1:15">
      <c r="A123" s="233" t="s">
        <v>61</v>
      </c>
      <c r="B123" s="10" t="s">
        <v>101</v>
      </c>
      <c r="C123" s="220">
        <v>0</v>
      </c>
      <c r="D123" s="221"/>
      <c r="E123" s="221"/>
      <c r="F123" s="221"/>
      <c r="G123" s="222"/>
      <c r="H123" s="28"/>
      <c r="I123" s="52"/>
      <c r="J123" s="52"/>
      <c r="K123" s="52"/>
      <c r="L123" s="52"/>
      <c r="M123" s="52"/>
      <c r="N123" s="28"/>
      <c r="O123" s="28"/>
    </row>
    <row r="124" spans="1:15" ht="15.75" thickBot="1">
      <c r="A124" s="234"/>
      <c r="B124" s="12" t="s">
        <v>84</v>
      </c>
      <c r="C124" s="223">
        <v>0</v>
      </c>
      <c r="D124" s="224"/>
      <c r="E124" s="224"/>
      <c r="F124" s="224"/>
      <c r="G124" s="225"/>
      <c r="H124" s="28"/>
      <c r="I124" s="52"/>
      <c r="J124" s="52"/>
      <c r="K124" s="52"/>
      <c r="L124" s="52"/>
      <c r="M124" s="52"/>
      <c r="N124" s="28"/>
      <c r="O124" s="28"/>
    </row>
    <row r="125" spans="1:15">
      <c r="A125" s="157">
        <v>18</v>
      </c>
      <c r="B125" s="159" t="s">
        <v>19</v>
      </c>
      <c r="C125" s="181">
        <v>1</v>
      </c>
      <c r="D125" s="181"/>
      <c r="E125" s="181"/>
      <c r="F125" s="181"/>
      <c r="G125" s="182"/>
      <c r="H125" s="28"/>
      <c r="I125" s="52"/>
      <c r="J125" s="52"/>
      <c r="K125" s="52"/>
      <c r="L125" s="52"/>
      <c r="M125" s="52"/>
      <c r="N125" s="28"/>
      <c r="O125" s="28"/>
    </row>
    <row r="126" spans="1:15">
      <c r="A126" s="158"/>
      <c r="B126" s="160"/>
      <c r="C126" s="183"/>
      <c r="D126" s="183"/>
      <c r="E126" s="183"/>
      <c r="F126" s="183"/>
      <c r="G126" s="184"/>
      <c r="H126" s="28"/>
      <c r="I126" s="52"/>
      <c r="J126" s="52"/>
      <c r="K126" s="52"/>
      <c r="L126" s="52"/>
      <c r="M126" s="52"/>
      <c r="N126" s="28"/>
      <c r="O126" s="28"/>
    </row>
    <row r="127" spans="1:15">
      <c r="A127" s="233" t="s">
        <v>57</v>
      </c>
      <c r="B127" s="10" t="s">
        <v>89</v>
      </c>
      <c r="C127" s="227">
        <v>0</v>
      </c>
      <c r="D127" s="228"/>
      <c r="E127" s="228"/>
      <c r="F127" s="228"/>
      <c r="G127" s="229"/>
      <c r="H127" s="28"/>
      <c r="I127" s="52"/>
      <c r="J127" s="52"/>
      <c r="K127" s="52"/>
      <c r="L127" s="52"/>
      <c r="M127" s="52"/>
      <c r="N127" s="28"/>
      <c r="O127" s="28"/>
    </row>
    <row r="128" spans="1:15">
      <c r="A128" s="170"/>
      <c r="B128" s="14" t="s">
        <v>90</v>
      </c>
      <c r="C128" s="230">
        <v>1</v>
      </c>
      <c r="D128" s="231"/>
      <c r="E128" s="231"/>
      <c r="F128" s="231"/>
      <c r="G128" s="232"/>
      <c r="H128" s="28"/>
      <c r="I128" s="52"/>
      <c r="J128" s="52"/>
      <c r="K128" s="52"/>
      <c r="L128" s="52"/>
      <c r="M128" s="52"/>
      <c r="N128" s="28"/>
      <c r="O128" s="28"/>
    </row>
    <row r="129" spans="1:15">
      <c r="A129" s="233" t="s">
        <v>61</v>
      </c>
      <c r="B129" s="10" t="s">
        <v>91</v>
      </c>
      <c r="C129" s="220">
        <v>0</v>
      </c>
      <c r="D129" s="221"/>
      <c r="E129" s="221"/>
      <c r="F129" s="221"/>
      <c r="G129" s="222"/>
      <c r="H129" s="28"/>
      <c r="I129" s="52"/>
      <c r="J129" s="52"/>
      <c r="K129" s="52"/>
      <c r="L129" s="52"/>
      <c r="M129" s="52"/>
      <c r="N129" s="28"/>
      <c r="O129" s="28"/>
    </row>
    <row r="130" spans="1:15">
      <c r="A130" s="233"/>
      <c r="B130" s="10" t="s">
        <v>92</v>
      </c>
      <c r="C130" s="227">
        <v>0</v>
      </c>
      <c r="D130" s="228"/>
      <c r="E130" s="228"/>
      <c r="F130" s="228"/>
      <c r="G130" s="229"/>
      <c r="H130" s="28"/>
      <c r="I130" s="52"/>
      <c r="J130" s="52"/>
      <c r="K130" s="52"/>
      <c r="L130" s="52"/>
      <c r="M130" s="52"/>
      <c r="N130" s="28"/>
      <c r="O130" s="28"/>
    </row>
    <row r="131" spans="1:15" ht="15.75" thickBot="1">
      <c r="A131" s="234"/>
      <c r="B131" s="12" t="s">
        <v>93</v>
      </c>
      <c r="C131" s="223">
        <v>0</v>
      </c>
      <c r="D131" s="224"/>
      <c r="E131" s="224"/>
      <c r="F131" s="224"/>
      <c r="G131" s="225"/>
      <c r="H131" s="28"/>
      <c r="I131" s="52"/>
      <c r="J131" s="52"/>
      <c r="K131" s="52"/>
      <c r="L131" s="52"/>
      <c r="M131" s="52"/>
      <c r="N131" s="28"/>
      <c r="O131" s="28"/>
    </row>
    <row r="132" spans="1:15">
      <c r="A132" s="157">
        <v>19</v>
      </c>
      <c r="B132" s="159" t="s">
        <v>20</v>
      </c>
      <c r="C132" s="172">
        <v>1</v>
      </c>
      <c r="D132" s="173"/>
      <c r="E132" s="173"/>
      <c r="F132" s="173"/>
      <c r="G132" s="174"/>
      <c r="H132" s="28"/>
      <c r="I132" s="52"/>
      <c r="J132" s="52"/>
      <c r="K132" s="52"/>
      <c r="L132" s="52"/>
      <c r="M132" s="52"/>
      <c r="N132" s="28"/>
      <c r="O132" s="28"/>
    </row>
    <row r="133" spans="1:15">
      <c r="A133" s="158"/>
      <c r="B133" s="160"/>
      <c r="C133" s="175"/>
      <c r="D133" s="176"/>
      <c r="E133" s="176"/>
      <c r="F133" s="176"/>
      <c r="G133" s="177"/>
      <c r="H133" s="28"/>
      <c r="I133" s="52"/>
      <c r="J133" s="52"/>
      <c r="K133" s="52"/>
      <c r="L133" s="52"/>
      <c r="M133" s="52"/>
      <c r="N133" s="28"/>
      <c r="O133" s="28"/>
    </row>
    <row r="134" spans="1:15">
      <c r="A134" s="233" t="s">
        <v>57</v>
      </c>
      <c r="B134" s="13" t="s">
        <v>66</v>
      </c>
      <c r="C134" s="220">
        <v>0</v>
      </c>
      <c r="D134" s="221"/>
      <c r="E134" s="221"/>
      <c r="F134" s="221"/>
      <c r="G134" s="222"/>
      <c r="H134" s="28"/>
      <c r="I134" s="52"/>
      <c r="J134" s="52"/>
      <c r="K134" s="52"/>
      <c r="L134" s="52"/>
      <c r="M134" s="52"/>
      <c r="N134" s="28"/>
      <c r="O134" s="28"/>
    </row>
    <row r="135" spans="1:15">
      <c r="A135" s="233"/>
      <c r="B135" s="10" t="s">
        <v>124</v>
      </c>
      <c r="C135" s="227">
        <v>0</v>
      </c>
      <c r="D135" s="228"/>
      <c r="E135" s="228"/>
      <c r="F135" s="228"/>
      <c r="G135" s="229"/>
      <c r="H135" s="28"/>
      <c r="I135" s="52"/>
      <c r="J135" s="52"/>
      <c r="K135" s="52"/>
      <c r="L135" s="52"/>
      <c r="M135" s="52"/>
      <c r="N135" s="28"/>
      <c r="O135" s="28"/>
    </row>
    <row r="136" spans="1:15">
      <c r="A136" s="233"/>
      <c r="B136" s="10" t="s">
        <v>125</v>
      </c>
      <c r="C136" s="227">
        <v>0</v>
      </c>
      <c r="D136" s="228"/>
      <c r="E136" s="228"/>
      <c r="F136" s="228"/>
      <c r="G136" s="229"/>
      <c r="H136" s="28"/>
      <c r="I136" s="52"/>
      <c r="J136" s="52"/>
      <c r="K136" s="52"/>
      <c r="L136" s="52"/>
      <c r="M136" s="52"/>
      <c r="N136" s="28"/>
      <c r="O136" s="28"/>
    </row>
    <row r="137" spans="1:15">
      <c r="A137" s="170"/>
      <c r="B137" s="14" t="s">
        <v>126</v>
      </c>
      <c r="C137" s="230">
        <v>0</v>
      </c>
      <c r="D137" s="231"/>
      <c r="E137" s="231"/>
      <c r="F137" s="231"/>
      <c r="G137" s="232"/>
      <c r="H137" s="28"/>
      <c r="I137" s="52"/>
      <c r="J137" s="52"/>
      <c r="K137" s="52"/>
      <c r="L137" s="52"/>
      <c r="M137" s="52"/>
      <c r="N137" s="28"/>
      <c r="O137" s="28"/>
    </row>
    <row r="138" spans="1:15">
      <c r="A138" s="233" t="s">
        <v>61</v>
      </c>
      <c r="B138" s="10" t="s">
        <v>127</v>
      </c>
      <c r="C138" s="227">
        <v>2</v>
      </c>
      <c r="D138" s="228"/>
      <c r="E138" s="228"/>
      <c r="F138" s="228"/>
      <c r="G138" s="229"/>
      <c r="H138" s="28"/>
      <c r="I138" s="52"/>
      <c r="J138" s="52"/>
      <c r="K138" s="52"/>
      <c r="L138" s="52"/>
      <c r="M138" s="52"/>
      <c r="N138" s="28"/>
      <c r="O138" s="28"/>
    </row>
    <row r="139" spans="1:15" ht="15.75" thickBot="1">
      <c r="A139" s="234"/>
      <c r="B139" s="10" t="s">
        <v>101</v>
      </c>
      <c r="C139" s="227">
        <v>0</v>
      </c>
      <c r="D139" s="228"/>
      <c r="E139" s="228"/>
      <c r="F139" s="228"/>
      <c r="G139" s="229"/>
      <c r="H139" s="28"/>
      <c r="I139" s="52"/>
      <c r="J139" s="52"/>
      <c r="K139" s="52"/>
      <c r="L139" s="52"/>
      <c r="M139" s="52"/>
      <c r="N139" s="28"/>
      <c r="O139" s="28"/>
    </row>
    <row r="140" spans="1:15">
      <c r="A140" s="157">
        <v>20</v>
      </c>
      <c r="B140" s="159" t="s">
        <v>21</v>
      </c>
      <c r="C140" s="172">
        <v>0</v>
      </c>
      <c r="D140" s="173"/>
      <c r="E140" s="173"/>
      <c r="F140" s="173"/>
      <c r="G140" s="174"/>
      <c r="H140" s="28"/>
      <c r="I140" s="52"/>
      <c r="J140" s="52"/>
      <c r="K140" s="52"/>
      <c r="L140" s="52"/>
      <c r="M140" s="52"/>
      <c r="N140" s="28"/>
      <c r="O140" s="28"/>
    </row>
    <row r="141" spans="1:15">
      <c r="A141" s="158"/>
      <c r="B141" s="160"/>
      <c r="C141" s="175"/>
      <c r="D141" s="176"/>
      <c r="E141" s="176"/>
      <c r="F141" s="176"/>
      <c r="G141" s="177"/>
      <c r="H141" s="28"/>
      <c r="I141" s="52"/>
      <c r="J141" s="52"/>
      <c r="K141" s="52"/>
      <c r="L141" s="52"/>
      <c r="M141" s="52"/>
      <c r="N141" s="28"/>
      <c r="O141" s="28"/>
    </row>
    <row r="142" spans="1:15">
      <c r="A142" s="233" t="s">
        <v>57</v>
      </c>
      <c r="B142" s="13" t="s">
        <v>66</v>
      </c>
      <c r="C142" s="220">
        <v>0</v>
      </c>
      <c r="D142" s="221"/>
      <c r="E142" s="221"/>
      <c r="F142" s="221"/>
      <c r="G142" s="222"/>
      <c r="H142" s="28"/>
      <c r="I142" s="52"/>
      <c r="J142" s="52"/>
      <c r="K142" s="52"/>
      <c r="L142" s="52"/>
      <c r="M142" s="52"/>
      <c r="N142" s="28"/>
      <c r="O142" s="28"/>
    </row>
    <row r="143" spans="1:15">
      <c r="A143" s="233"/>
      <c r="B143" s="10" t="s">
        <v>124</v>
      </c>
      <c r="C143" s="227">
        <v>0</v>
      </c>
      <c r="D143" s="228"/>
      <c r="E143" s="228"/>
      <c r="F143" s="228"/>
      <c r="G143" s="229"/>
      <c r="H143" s="28"/>
      <c r="I143" s="52"/>
      <c r="J143" s="52"/>
      <c r="K143" s="52"/>
      <c r="L143" s="52"/>
      <c r="M143" s="52"/>
      <c r="N143" s="28"/>
      <c r="O143" s="28"/>
    </row>
    <row r="144" spans="1:15">
      <c r="A144" s="233"/>
      <c r="B144" s="10" t="s">
        <v>125</v>
      </c>
      <c r="C144" s="227">
        <v>0</v>
      </c>
      <c r="D144" s="228"/>
      <c r="E144" s="228"/>
      <c r="F144" s="228"/>
      <c r="G144" s="229"/>
      <c r="H144" s="28"/>
      <c r="I144" s="52"/>
      <c r="J144" s="52"/>
      <c r="K144" s="52"/>
      <c r="L144" s="52"/>
      <c r="M144" s="52"/>
      <c r="N144" s="28"/>
      <c r="O144" s="28"/>
    </row>
    <row r="145" spans="1:15">
      <c r="A145" s="170"/>
      <c r="B145" s="14" t="s">
        <v>126</v>
      </c>
      <c r="C145" s="230">
        <v>0</v>
      </c>
      <c r="D145" s="231"/>
      <c r="E145" s="231"/>
      <c r="F145" s="231"/>
      <c r="G145" s="232"/>
      <c r="H145" s="28"/>
      <c r="I145" s="52"/>
      <c r="J145" s="52"/>
      <c r="K145" s="52"/>
      <c r="L145" s="52"/>
      <c r="M145" s="52"/>
      <c r="N145" s="28"/>
      <c r="O145" s="28"/>
    </row>
    <row r="146" spans="1:15">
      <c r="A146" s="233" t="s">
        <v>61</v>
      </c>
      <c r="B146" s="10" t="s">
        <v>127</v>
      </c>
      <c r="C146" s="227">
        <v>0</v>
      </c>
      <c r="D146" s="228"/>
      <c r="E146" s="228"/>
      <c r="F146" s="228"/>
      <c r="G146" s="229"/>
      <c r="H146" s="28"/>
      <c r="I146" s="52"/>
      <c r="J146" s="52"/>
      <c r="K146" s="52"/>
      <c r="L146" s="52"/>
      <c r="M146" s="52"/>
      <c r="N146" s="28"/>
      <c r="O146" s="28"/>
    </row>
    <row r="147" spans="1:15" ht="15.75" thickBot="1">
      <c r="A147" s="233"/>
      <c r="B147" s="10" t="s">
        <v>101</v>
      </c>
      <c r="C147" s="227">
        <v>0</v>
      </c>
      <c r="D147" s="228"/>
      <c r="E147" s="228"/>
      <c r="F147" s="228"/>
      <c r="G147" s="229"/>
      <c r="H147" s="28"/>
      <c r="I147" s="52"/>
      <c r="J147" s="52"/>
      <c r="K147" s="52"/>
      <c r="L147" s="52"/>
      <c r="M147" s="52"/>
      <c r="N147" s="28"/>
      <c r="O147" s="28"/>
    </row>
    <row r="148" spans="1:15">
      <c r="A148" s="157">
        <v>21</v>
      </c>
      <c r="B148" s="159" t="s">
        <v>22</v>
      </c>
      <c r="C148" s="181">
        <v>1</v>
      </c>
      <c r="D148" s="181"/>
      <c r="E148" s="181"/>
      <c r="F148" s="181"/>
      <c r="G148" s="182"/>
      <c r="H148" s="28"/>
      <c r="I148" s="52"/>
      <c r="J148" s="52"/>
      <c r="K148" s="52"/>
      <c r="L148" s="52"/>
      <c r="M148" s="52"/>
      <c r="N148" s="28"/>
      <c r="O148" s="28"/>
    </row>
    <row r="149" spans="1:15">
      <c r="A149" s="158"/>
      <c r="B149" s="160"/>
      <c r="C149" s="183"/>
      <c r="D149" s="183"/>
      <c r="E149" s="183"/>
      <c r="F149" s="183"/>
      <c r="G149" s="184"/>
      <c r="H149" s="28"/>
      <c r="I149" s="52"/>
      <c r="J149" s="52"/>
      <c r="K149" s="52"/>
      <c r="L149" s="52"/>
      <c r="M149" s="52"/>
      <c r="N149" s="28"/>
      <c r="O149" s="28"/>
    </row>
    <row r="150" spans="1:15">
      <c r="A150" s="233" t="s">
        <v>57</v>
      </c>
      <c r="B150" s="10" t="s">
        <v>66</v>
      </c>
      <c r="C150" s="227">
        <v>0</v>
      </c>
      <c r="D150" s="228"/>
      <c r="E150" s="228"/>
      <c r="F150" s="228"/>
      <c r="G150" s="229"/>
      <c r="H150" s="28"/>
      <c r="I150" s="52"/>
      <c r="J150" s="52"/>
      <c r="K150" s="52"/>
      <c r="L150" s="52"/>
      <c r="M150" s="52"/>
      <c r="N150" s="28"/>
      <c r="O150" s="28"/>
    </row>
    <row r="151" spans="1:15">
      <c r="A151" s="233"/>
      <c r="B151" s="10" t="s">
        <v>124</v>
      </c>
      <c r="C151" s="227">
        <v>0</v>
      </c>
      <c r="D151" s="228"/>
      <c r="E151" s="228"/>
      <c r="F151" s="228"/>
      <c r="G151" s="229"/>
      <c r="H151" s="28"/>
      <c r="I151" s="52"/>
      <c r="J151" s="52"/>
      <c r="K151" s="52"/>
      <c r="L151" s="52"/>
      <c r="M151" s="52"/>
      <c r="N151" s="28"/>
      <c r="O151" s="28"/>
    </row>
    <row r="152" spans="1:15">
      <c r="A152" s="233"/>
      <c r="B152" s="10" t="s">
        <v>125</v>
      </c>
      <c r="C152" s="227">
        <v>0</v>
      </c>
      <c r="D152" s="228"/>
      <c r="E152" s="228"/>
      <c r="F152" s="228"/>
      <c r="G152" s="229"/>
      <c r="H152" s="28"/>
      <c r="I152" s="52"/>
      <c r="J152" s="52"/>
      <c r="K152" s="52"/>
      <c r="L152" s="52"/>
      <c r="M152" s="52"/>
      <c r="N152" s="28"/>
      <c r="O152" s="28"/>
    </row>
    <row r="153" spans="1:15">
      <c r="A153" s="170"/>
      <c r="B153" s="14" t="s">
        <v>126</v>
      </c>
      <c r="C153" s="230">
        <v>0</v>
      </c>
      <c r="D153" s="231"/>
      <c r="E153" s="231"/>
      <c r="F153" s="231"/>
      <c r="G153" s="232"/>
      <c r="H153" s="28"/>
      <c r="I153" s="52"/>
      <c r="J153" s="52"/>
      <c r="K153" s="52"/>
      <c r="L153" s="52"/>
      <c r="M153" s="52"/>
      <c r="N153" s="28"/>
      <c r="O153" s="28"/>
    </row>
    <row r="154" spans="1:15">
      <c r="A154" s="233" t="s">
        <v>61</v>
      </c>
      <c r="B154" s="10" t="s">
        <v>127</v>
      </c>
      <c r="C154" s="220">
        <v>2</v>
      </c>
      <c r="D154" s="221"/>
      <c r="E154" s="221"/>
      <c r="F154" s="221"/>
      <c r="G154" s="222"/>
      <c r="H154" s="28"/>
      <c r="I154" s="52"/>
      <c r="J154" s="52"/>
      <c r="K154" s="52"/>
      <c r="L154" s="52"/>
      <c r="M154" s="52"/>
      <c r="N154" s="28"/>
      <c r="O154" s="28"/>
    </row>
    <row r="155" spans="1:15" ht="15.75" thickBot="1">
      <c r="A155" s="234"/>
      <c r="B155" s="12" t="s">
        <v>101</v>
      </c>
      <c r="C155" s="223">
        <v>0</v>
      </c>
      <c r="D155" s="224"/>
      <c r="E155" s="224"/>
      <c r="F155" s="224"/>
      <c r="G155" s="225"/>
      <c r="H155" s="28"/>
      <c r="I155" s="52"/>
      <c r="J155" s="52"/>
      <c r="K155" s="52"/>
      <c r="L155" s="52"/>
      <c r="M155" s="52"/>
      <c r="N155" s="28"/>
      <c r="O155" s="28"/>
    </row>
    <row r="156" spans="1:15">
      <c r="A156" s="157">
        <v>22</v>
      </c>
      <c r="B156" s="159" t="s">
        <v>23</v>
      </c>
      <c r="C156" s="181">
        <v>0</v>
      </c>
      <c r="D156" s="181"/>
      <c r="E156" s="181"/>
      <c r="F156" s="181"/>
      <c r="G156" s="182"/>
      <c r="H156" s="28"/>
      <c r="I156" s="52"/>
      <c r="J156" s="52"/>
      <c r="K156" s="52"/>
      <c r="L156" s="52"/>
      <c r="M156" s="52"/>
      <c r="N156" s="28"/>
      <c r="O156" s="28"/>
    </row>
    <row r="157" spans="1:15">
      <c r="A157" s="158"/>
      <c r="B157" s="160"/>
      <c r="C157" s="183"/>
      <c r="D157" s="183"/>
      <c r="E157" s="183"/>
      <c r="F157" s="183"/>
      <c r="G157" s="184"/>
      <c r="H157" s="28"/>
      <c r="I157" s="52"/>
      <c r="J157" s="52"/>
      <c r="K157" s="52"/>
      <c r="L157" s="52"/>
      <c r="M157" s="52"/>
      <c r="N157" s="28"/>
      <c r="O157" s="28"/>
    </row>
    <row r="158" spans="1:15" ht="16.5" customHeight="1">
      <c r="A158" s="233" t="s">
        <v>57</v>
      </c>
      <c r="B158" s="10" t="s">
        <v>128</v>
      </c>
      <c r="C158" s="227">
        <v>0</v>
      </c>
      <c r="D158" s="228"/>
      <c r="E158" s="228"/>
      <c r="F158" s="228"/>
      <c r="G158" s="229"/>
      <c r="H158" s="28"/>
      <c r="I158" s="52"/>
      <c r="J158" s="52"/>
      <c r="K158" s="52"/>
      <c r="L158" s="52"/>
      <c r="M158" s="52"/>
      <c r="N158" s="28"/>
      <c r="O158" s="28"/>
    </row>
    <row r="159" spans="1:15" ht="16.5" customHeight="1">
      <c r="A159" s="233"/>
      <c r="B159" s="10" t="s">
        <v>129</v>
      </c>
      <c r="C159" s="227">
        <v>0</v>
      </c>
      <c r="D159" s="228"/>
      <c r="E159" s="228"/>
      <c r="F159" s="228"/>
      <c r="G159" s="229"/>
      <c r="H159" s="28"/>
      <c r="I159" s="52"/>
      <c r="J159" s="52"/>
      <c r="K159" s="52"/>
      <c r="L159" s="52"/>
      <c r="M159" s="52"/>
      <c r="N159" s="28"/>
      <c r="O159" s="28"/>
    </row>
    <row r="160" spans="1:15" ht="16.5" customHeight="1">
      <c r="A160" s="170"/>
      <c r="B160" s="14" t="s">
        <v>97</v>
      </c>
      <c r="C160" s="230">
        <v>0</v>
      </c>
      <c r="D160" s="231"/>
      <c r="E160" s="231"/>
      <c r="F160" s="231"/>
      <c r="G160" s="232"/>
      <c r="H160" s="28"/>
      <c r="I160" s="52"/>
      <c r="J160" s="52"/>
      <c r="K160" s="52"/>
      <c r="L160" s="52"/>
      <c r="M160" s="52"/>
      <c r="N160" s="28"/>
      <c r="O160" s="28"/>
    </row>
    <row r="161" spans="1:15" ht="24.75" thickBot="1">
      <c r="A161" s="30" t="s">
        <v>61</v>
      </c>
      <c r="B161" s="12" t="s">
        <v>130</v>
      </c>
      <c r="C161" s="236">
        <v>0</v>
      </c>
      <c r="D161" s="237"/>
      <c r="E161" s="237"/>
      <c r="F161" s="237"/>
      <c r="G161" s="238"/>
      <c r="H161" s="28"/>
      <c r="I161" s="52"/>
      <c r="J161" s="52"/>
      <c r="K161" s="52"/>
      <c r="L161" s="52"/>
      <c r="M161" s="52"/>
      <c r="N161" s="28"/>
      <c r="O161" s="28"/>
    </row>
    <row r="162" spans="1:15">
      <c r="A162" s="157">
        <v>23</v>
      </c>
      <c r="B162" s="159" t="s">
        <v>24</v>
      </c>
      <c r="C162" s="172">
        <v>0</v>
      </c>
      <c r="D162" s="173"/>
      <c r="E162" s="173"/>
      <c r="F162" s="173"/>
      <c r="G162" s="174"/>
      <c r="H162" s="28"/>
      <c r="I162" s="52"/>
      <c r="J162" s="52"/>
      <c r="K162" s="52"/>
      <c r="L162" s="52"/>
      <c r="M162" s="52"/>
      <c r="N162" s="28"/>
      <c r="O162" s="28"/>
    </row>
    <row r="163" spans="1:15">
      <c r="A163" s="158"/>
      <c r="B163" s="160"/>
      <c r="C163" s="175"/>
      <c r="D163" s="176"/>
      <c r="E163" s="176"/>
      <c r="F163" s="176"/>
      <c r="G163" s="177"/>
      <c r="H163" s="28"/>
      <c r="I163" s="52"/>
      <c r="J163" s="52"/>
      <c r="K163" s="52"/>
      <c r="L163" s="52"/>
      <c r="M163" s="52"/>
      <c r="N163" s="28"/>
      <c r="O163" s="28"/>
    </row>
    <row r="164" spans="1:15">
      <c r="A164" s="233" t="s">
        <v>57</v>
      </c>
      <c r="B164" s="13" t="s">
        <v>82</v>
      </c>
      <c r="C164" s="220">
        <v>0</v>
      </c>
      <c r="D164" s="221"/>
      <c r="E164" s="221"/>
      <c r="F164" s="221"/>
      <c r="G164" s="222"/>
      <c r="H164" s="28"/>
      <c r="I164" s="52"/>
      <c r="J164" s="52"/>
      <c r="K164" s="52"/>
      <c r="L164" s="52"/>
      <c r="M164" s="52"/>
      <c r="N164" s="28"/>
      <c r="O164" s="28"/>
    </row>
    <row r="165" spans="1:15">
      <c r="A165" s="233"/>
      <c r="B165" s="10" t="s">
        <v>83</v>
      </c>
      <c r="C165" s="227">
        <v>0</v>
      </c>
      <c r="D165" s="228"/>
      <c r="E165" s="228"/>
      <c r="F165" s="228"/>
      <c r="G165" s="229"/>
      <c r="H165" s="28"/>
      <c r="I165" s="52"/>
      <c r="J165" s="52"/>
      <c r="K165" s="52"/>
      <c r="L165" s="52"/>
      <c r="M165" s="52"/>
      <c r="N165" s="28"/>
      <c r="O165" s="28"/>
    </row>
    <row r="166" spans="1:15">
      <c r="A166" s="170"/>
      <c r="B166" s="14" t="s">
        <v>66</v>
      </c>
      <c r="C166" s="230">
        <v>0</v>
      </c>
      <c r="D166" s="231"/>
      <c r="E166" s="231"/>
      <c r="F166" s="231"/>
      <c r="G166" s="232"/>
      <c r="H166" s="28"/>
      <c r="I166" s="52"/>
      <c r="J166" s="52"/>
      <c r="K166" s="52"/>
      <c r="L166" s="52"/>
      <c r="M166" s="52"/>
      <c r="N166" s="28"/>
      <c r="O166" s="28"/>
    </row>
    <row r="167" spans="1:15">
      <c r="A167" s="233" t="s">
        <v>61</v>
      </c>
      <c r="B167" s="10" t="s">
        <v>101</v>
      </c>
      <c r="C167" s="227">
        <v>0</v>
      </c>
      <c r="D167" s="228"/>
      <c r="E167" s="228"/>
      <c r="F167" s="228"/>
      <c r="G167" s="229"/>
      <c r="H167" s="28"/>
      <c r="I167" s="52"/>
      <c r="J167" s="52"/>
      <c r="K167" s="52"/>
      <c r="L167" s="52"/>
      <c r="M167" s="52"/>
      <c r="N167" s="28"/>
      <c r="O167" s="28"/>
    </row>
    <row r="168" spans="1:15" ht="15.75" thickBot="1">
      <c r="A168" s="233"/>
      <c r="B168" s="10" t="s">
        <v>131</v>
      </c>
      <c r="C168" s="227">
        <v>0</v>
      </c>
      <c r="D168" s="228"/>
      <c r="E168" s="228"/>
      <c r="F168" s="228"/>
      <c r="G168" s="229"/>
      <c r="H168" s="28"/>
      <c r="I168" s="52"/>
      <c r="J168" s="52"/>
      <c r="K168" s="52"/>
      <c r="L168" s="52"/>
      <c r="M168" s="52"/>
      <c r="N168" s="28"/>
      <c r="O168" s="28"/>
    </row>
    <row r="169" spans="1:15">
      <c r="A169" s="157">
        <v>24</v>
      </c>
      <c r="B169" s="159" t="s">
        <v>25</v>
      </c>
      <c r="C169" s="172">
        <v>0</v>
      </c>
      <c r="D169" s="173"/>
      <c r="E169" s="173"/>
      <c r="F169" s="173"/>
      <c r="G169" s="174"/>
      <c r="H169" s="28"/>
      <c r="I169" s="52"/>
      <c r="J169" s="52"/>
      <c r="K169" s="52"/>
      <c r="L169" s="52"/>
      <c r="M169" s="52"/>
      <c r="N169" s="28"/>
      <c r="O169" s="28"/>
    </row>
    <row r="170" spans="1:15">
      <c r="A170" s="158"/>
      <c r="B170" s="160"/>
      <c r="C170" s="175"/>
      <c r="D170" s="176"/>
      <c r="E170" s="176"/>
      <c r="F170" s="176"/>
      <c r="G170" s="177"/>
      <c r="H170" s="28"/>
      <c r="I170" s="52"/>
      <c r="J170" s="52"/>
      <c r="K170" s="52"/>
      <c r="L170" s="52"/>
      <c r="M170" s="52"/>
      <c r="N170" s="28"/>
      <c r="O170" s="28"/>
    </row>
    <row r="171" spans="1:15">
      <c r="A171" s="233" t="s">
        <v>57</v>
      </c>
      <c r="B171" s="13" t="s">
        <v>89</v>
      </c>
      <c r="C171" s="220">
        <v>0</v>
      </c>
      <c r="D171" s="221"/>
      <c r="E171" s="221"/>
      <c r="F171" s="221"/>
      <c r="G171" s="222"/>
      <c r="H171" s="28"/>
      <c r="I171" s="52"/>
      <c r="J171" s="52"/>
      <c r="K171" s="52"/>
      <c r="L171" s="52"/>
      <c r="M171" s="52"/>
      <c r="N171" s="28"/>
      <c r="O171" s="28"/>
    </row>
    <row r="172" spans="1:15">
      <c r="A172" s="170"/>
      <c r="B172" s="14" t="s">
        <v>90</v>
      </c>
      <c r="C172" s="230">
        <v>0</v>
      </c>
      <c r="D172" s="231"/>
      <c r="E172" s="231"/>
      <c r="F172" s="231"/>
      <c r="G172" s="232"/>
      <c r="H172" s="28"/>
      <c r="I172" s="52"/>
      <c r="J172" s="52"/>
      <c r="K172" s="52"/>
      <c r="L172" s="52"/>
      <c r="M172" s="52"/>
      <c r="N172" s="28"/>
      <c r="O172" s="28"/>
    </row>
    <row r="173" spans="1:15">
      <c r="A173" s="233" t="s">
        <v>61</v>
      </c>
      <c r="B173" s="13" t="s">
        <v>91</v>
      </c>
      <c r="C173" s="221">
        <v>0</v>
      </c>
      <c r="D173" s="221"/>
      <c r="E173" s="221"/>
      <c r="F173" s="221"/>
      <c r="G173" s="222"/>
      <c r="H173" s="28"/>
      <c r="I173" s="52"/>
      <c r="J173" s="52"/>
      <c r="K173" s="52"/>
      <c r="L173" s="52"/>
      <c r="M173" s="52"/>
      <c r="N173" s="28"/>
      <c r="O173" s="28"/>
    </row>
    <row r="174" spans="1:15">
      <c r="A174" s="233"/>
      <c r="B174" s="10" t="s">
        <v>132</v>
      </c>
      <c r="C174" s="228">
        <v>0</v>
      </c>
      <c r="D174" s="228"/>
      <c r="E174" s="228"/>
      <c r="F174" s="228"/>
      <c r="G174" s="229"/>
      <c r="H174" s="28"/>
      <c r="I174" s="52"/>
      <c r="J174" s="52"/>
      <c r="K174" s="52"/>
      <c r="L174" s="52"/>
      <c r="M174" s="52"/>
      <c r="N174" s="28"/>
      <c r="O174" s="28"/>
    </row>
    <row r="175" spans="1:15" ht="15.75" thickBot="1">
      <c r="A175" s="233"/>
      <c r="B175" s="10" t="s">
        <v>93</v>
      </c>
      <c r="C175" s="228">
        <v>0</v>
      </c>
      <c r="D175" s="228"/>
      <c r="E175" s="228"/>
      <c r="F175" s="228"/>
      <c r="G175" s="229"/>
      <c r="H175" s="28"/>
      <c r="I175" s="52"/>
      <c r="J175" s="52"/>
      <c r="K175" s="52"/>
      <c r="L175" s="52"/>
      <c r="M175" s="52"/>
      <c r="N175" s="28"/>
      <c r="O175" s="28"/>
    </row>
    <row r="176" spans="1:15">
      <c r="A176" s="157">
        <v>25</v>
      </c>
      <c r="B176" s="159" t="s">
        <v>51</v>
      </c>
      <c r="C176" s="172">
        <v>1</v>
      </c>
      <c r="D176" s="173"/>
      <c r="E176" s="173"/>
      <c r="F176" s="173"/>
      <c r="G176" s="174"/>
      <c r="H176" s="28"/>
      <c r="I176" s="52"/>
      <c r="J176" s="52"/>
      <c r="K176" s="52"/>
      <c r="L176" s="52"/>
      <c r="M176" s="52"/>
      <c r="N176" s="28"/>
      <c r="O176" s="28"/>
    </row>
    <row r="177" spans="1:15" ht="15" customHeight="1">
      <c r="A177" s="158"/>
      <c r="B177" s="160"/>
      <c r="C177" s="175"/>
      <c r="D177" s="176"/>
      <c r="E177" s="176"/>
      <c r="F177" s="176"/>
      <c r="G177" s="177"/>
      <c r="H177" s="28"/>
      <c r="I177" s="52"/>
      <c r="J177" s="52"/>
      <c r="K177" s="52"/>
      <c r="L177" s="52"/>
      <c r="M177" s="52"/>
      <c r="N177" s="28"/>
      <c r="O177" s="28"/>
    </row>
    <row r="178" spans="1:15">
      <c r="A178" s="235" t="s">
        <v>57</v>
      </c>
      <c r="B178" s="13" t="s">
        <v>133</v>
      </c>
      <c r="C178" s="220">
        <v>0</v>
      </c>
      <c r="D178" s="221"/>
      <c r="E178" s="221"/>
      <c r="F178" s="221"/>
      <c r="G178" s="222"/>
      <c r="H178" s="28"/>
      <c r="I178" s="52"/>
      <c r="J178" s="52"/>
      <c r="K178" s="52"/>
      <c r="L178" s="52"/>
      <c r="M178" s="52"/>
      <c r="N178" s="28"/>
      <c r="O178" s="28"/>
    </row>
    <row r="179" spans="1:15">
      <c r="A179" s="170"/>
      <c r="B179" s="14" t="s">
        <v>134</v>
      </c>
      <c r="C179" s="230">
        <v>0</v>
      </c>
      <c r="D179" s="231"/>
      <c r="E179" s="231"/>
      <c r="F179" s="231"/>
      <c r="G179" s="232"/>
      <c r="H179" s="28"/>
      <c r="I179" s="52"/>
      <c r="J179" s="52"/>
      <c r="K179" s="52"/>
      <c r="L179" s="52"/>
      <c r="M179" s="52"/>
      <c r="N179" s="28"/>
      <c r="O179" s="28"/>
    </row>
    <row r="180" spans="1:15">
      <c r="A180" s="233" t="s">
        <v>61</v>
      </c>
      <c r="B180" s="13" t="s">
        <v>135</v>
      </c>
      <c r="C180" s="221">
        <v>3</v>
      </c>
      <c r="D180" s="221"/>
      <c r="E180" s="221"/>
      <c r="F180" s="221"/>
      <c r="G180" s="222"/>
      <c r="H180" s="28"/>
      <c r="I180" s="52"/>
      <c r="J180" s="52"/>
      <c r="K180" s="52"/>
      <c r="L180" s="52"/>
      <c r="M180" s="52"/>
      <c r="N180" s="28"/>
      <c r="O180" s="28"/>
    </row>
    <row r="181" spans="1:15" ht="15.75" thickBot="1">
      <c r="A181" s="234"/>
      <c r="B181" s="12" t="s">
        <v>136</v>
      </c>
      <c r="C181" s="224">
        <v>0</v>
      </c>
      <c r="D181" s="224"/>
      <c r="E181" s="224"/>
      <c r="F181" s="224"/>
      <c r="G181" s="225"/>
      <c r="H181" s="28"/>
      <c r="I181" s="52"/>
      <c r="J181" s="52"/>
      <c r="K181" s="52"/>
      <c r="L181" s="52"/>
      <c r="M181" s="52"/>
      <c r="N181" s="28"/>
      <c r="O181" s="28"/>
    </row>
    <row r="182" spans="1:15">
      <c r="A182" s="157">
        <v>26</v>
      </c>
      <c r="B182" s="159" t="s">
        <v>26</v>
      </c>
      <c r="C182" s="181">
        <v>0</v>
      </c>
      <c r="D182" s="181"/>
      <c r="E182" s="181"/>
      <c r="F182" s="181"/>
      <c r="G182" s="182"/>
      <c r="H182" s="28"/>
      <c r="I182" s="52"/>
      <c r="J182" s="52"/>
      <c r="K182" s="52"/>
      <c r="L182" s="52"/>
      <c r="M182" s="52"/>
      <c r="N182" s="28"/>
      <c r="O182" s="28"/>
    </row>
    <row r="183" spans="1:15">
      <c r="A183" s="158"/>
      <c r="B183" s="160"/>
      <c r="C183" s="183"/>
      <c r="D183" s="183"/>
      <c r="E183" s="183"/>
      <c r="F183" s="183"/>
      <c r="G183" s="184"/>
      <c r="H183" s="28"/>
      <c r="I183" s="52"/>
      <c r="J183" s="52"/>
      <c r="K183" s="52"/>
      <c r="L183" s="52"/>
      <c r="M183" s="52"/>
      <c r="N183" s="28"/>
      <c r="O183" s="28"/>
    </row>
    <row r="184" spans="1:15" ht="16.5" customHeight="1">
      <c r="A184" s="233" t="s">
        <v>57</v>
      </c>
      <c r="B184" s="10" t="s">
        <v>137</v>
      </c>
      <c r="C184" s="227">
        <v>0</v>
      </c>
      <c r="D184" s="228"/>
      <c r="E184" s="228"/>
      <c r="F184" s="228"/>
      <c r="G184" s="229"/>
      <c r="H184" s="28"/>
      <c r="I184" s="52"/>
      <c r="J184" s="52"/>
      <c r="K184" s="52"/>
      <c r="L184" s="52"/>
      <c r="M184" s="52"/>
      <c r="N184" s="28"/>
      <c r="O184" s="28"/>
    </row>
    <row r="185" spans="1:15" ht="16.5" customHeight="1">
      <c r="A185" s="233"/>
      <c r="B185" s="10" t="s">
        <v>138</v>
      </c>
      <c r="C185" s="227">
        <v>0</v>
      </c>
      <c r="D185" s="228"/>
      <c r="E185" s="228"/>
      <c r="F185" s="228"/>
      <c r="G185" s="229"/>
      <c r="H185" s="28"/>
      <c r="I185" s="52"/>
      <c r="J185" s="52"/>
      <c r="K185" s="52"/>
      <c r="L185" s="52"/>
      <c r="M185" s="52"/>
      <c r="N185" s="28"/>
      <c r="O185" s="28"/>
    </row>
    <row r="186" spans="1:15" ht="16.5" customHeight="1">
      <c r="A186" s="170"/>
      <c r="B186" s="14" t="s">
        <v>139</v>
      </c>
      <c r="C186" s="230">
        <v>0</v>
      </c>
      <c r="D186" s="231"/>
      <c r="E186" s="231"/>
      <c r="F186" s="231"/>
      <c r="G186" s="232"/>
      <c r="H186" s="28"/>
      <c r="I186" s="52"/>
      <c r="J186" s="52"/>
      <c r="K186" s="52"/>
      <c r="L186" s="52"/>
      <c r="M186" s="52"/>
      <c r="N186" s="28"/>
      <c r="O186" s="28"/>
    </row>
    <row r="187" spans="1:15" ht="16.5" customHeight="1">
      <c r="A187" s="233" t="s">
        <v>61</v>
      </c>
      <c r="B187" s="10" t="s">
        <v>140</v>
      </c>
      <c r="C187" s="220">
        <v>0</v>
      </c>
      <c r="D187" s="221"/>
      <c r="E187" s="221"/>
      <c r="F187" s="221"/>
      <c r="G187" s="222"/>
      <c r="H187" s="28"/>
      <c r="I187" s="52"/>
      <c r="J187" s="52"/>
      <c r="K187" s="52"/>
      <c r="L187" s="52"/>
      <c r="M187" s="52"/>
      <c r="N187" s="28"/>
      <c r="O187" s="28"/>
    </row>
    <row r="188" spans="1:15" ht="16.5" customHeight="1">
      <c r="A188" s="233"/>
      <c r="B188" s="10" t="s">
        <v>141</v>
      </c>
      <c r="C188" s="227">
        <v>0</v>
      </c>
      <c r="D188" s="228"/>
      <c r="E188" s="228"/>
      <c r="F188" s="228"/>
      <c r="G188" s="229"/>
      <c r="H188" s="28"/>
      <c r="I188" s="52"/>
      <c r="J188" s="52"/>
      <c r="K188" s="52"/>
      <c r="L188" s="52"/>
      <c r="M188" s="52"/>
      <c r="N188" s="28"/>
      <c r="O188" s="28"/>
    </row>
    <row r="189" spans="1:15" ht="16.5" customHeight="1" thickBot="1">
      <c r="A189" s="234"/>
      <c r="B189" s="12" t="s">
        <v>142</v>
      </c>
      <c r="C189" s="223">
        <v>0</v>
      </c>
      <c r="D189" s="224"/>
      <c r="E189" s="224"/>
      <c r="F189" s="224"/>
      <c r="G189" s="225"/>
      <c r="H189" s="28"/>
      <c r="I189" s="52"/>
      <c r="J189" s="52"/>
      <c r="K189" s="52"/>
      <c r="L189" s="52"/>
      <c r="M189" s="52"/>
      <c r="N189" s="28"/>
      <c r="O189" s="28"/>
    </row>
    <row r="190" spans="1:15">
      <c r="A190" s="169">
        <v>27</v>
      </c>
      <c r="B190" s="161" t="s">
        <v>27</v>
      </c>
      <c r="C190" s="172">
        <v>0</v>
      </c>
      <c r="D190" s="173"/>
      <c r="E190" s="173"/>
      <c r="F190" s="173"/>
      <c r="G190" s="174"/>
      <c r="H190" s="28"/>
      <c r="I190" s="52"/>
      <c r="J190" s="52"/>
      <c r="K190" s="52"/>
      <c r="L190" s="52"/>
      <c r="M190" s="52"/>
      <c r="N190" s="28"/>
      <c r="O190" s="28"/>
    </row>
    <row r="191" spans="1:15">
      <c r="A191" s="170"/>
      <c r="B191" s="162"/>
      <c r="C191" s="175"/>
      <c r="D191" s="176"/>
      <c r="E191" s="176"/>
      <c r="F191" s="176"/>
      <c r="G191" s="177"/>
      <c r="H191" s="28"/>
      <c r="I191" s="52"/>
      <c r="J191" s="52"/>
      <c r="K191" s="52"/>
      <c r="L191" s="52"/>
      <c r="M191" s="52"/>
      <c r="N191" s="28"/>
      <c r="O191" s="28"/>
    </row>
    <row r="192" spans="1:15">
      <c r="A192" s="233" t="s">
        <v>57</v>
      </c>
      <c r="B192" s="13" t="s">
        <v>82</v>
      </c>
      <c r="C192" s="220">
        <v>0</v>
      </c>
      <c r="D192" s="221"/>
      <c r="E192" s="221"/>
      <c r="F192" s="221"/>
      <c r="G192" s="222"/>
      <c r="H192" s="28"/>
      <c r="I192" s="52"/>
      <c r="J192" s="52"/>
      <c r="K192" s="52"/>
      <c r="L192" s="52"/>
      <c r="M192" s="52"/>
      <c r="N192" s="28"/>
      <c r="O192" s="28"/>
    </row>
    <row r="193" spans="1:15">
      <c r="A193" s="233"/>
      <c r="B193" s="10" t="s">
        <v>143</v>
      </c>
      <c r="C193" s="227">
        <v>0</v>
      </c>
      <c r="D193" s="228"/>
      <c r="E193" s="228"/>
      <c r="F193" s="228"/>
      <c r="G193" s="229"/>
      <c r="H193" s="28"/>
      <c r="I193" s="52"/>
      <c r="J193" s="52"/>
      <c r="K193" s="52"/>
      <c r="L193" s="52"/>
      <c r="M193" s="52"/>
      <c r="N193" s="28"/>
      <c r="O193" s="28"/>
    </row>
    <row r="194" spans="1:15">
      <c r="A194" s="233"/>
      <c r="B194" s="10" t="s">
        <v>144</v>
      </c>
      <c r="C194" s="227">
        <v>0</v>
      </c>
      <c r="D194" s="228"/>
      <c r="E194" s="228"/>
      <c r="F194" s="228"/>
      <c r="G194" s="229"/>
      <c r="H194" s="28"/>
      <c r="I194" s="52"/>
      <c r="J194" s="52"/>
      <c r="K194" s="52"/>
      <c r="L194" s="52"/>
      <c r="M194" s="52"/>
      <c r="N194" s="28"/>
      <c r="O194" s="28"/>
    </row>
    <row r="195" spans="1:15">
      <c r="A195" s="170"/>
      <c r="B195" s="14" t="s">
        <v>145</v>
      </c>
      <c r="C195" s="230">
        <v>0</v>
      </c>
      <c r="D195" s="231"/>
      <c r="E195" s="231"/>
      <c r="F195" s="231"/>
      <c r="G195" s="232"/>
      <c r="H195" s="28"/>
      <c r="I195" s="52"/>
      <c r="J195" s="52"/>
      <c r="K195" s="52"/>
      <c r="L195" s="52"/>
      <c r="M195" s="52"/>
      <c r="N195" s="28"/>
      <c r="O195" s="28"/>
    </row>
    <row r="196" spans="1:15">
      <c r="A196" s="233" t="s">
        <v>61</v>
      </c>
      <c r="B196" s="10" t="s">
        <v>146</v>
      </c>
      <c r="C196" s="227">
        <v>0</v>
      </c>
      <c r="D196" s="228"/>
      <c r="E196" s="228"/>
      <c r="F196" s="228"/>
      <c r="G196" s="229"/>
      <c r="H196" s="28"/>
      <c r="I196" s="52"/>
      <c r="J196" s="52"/>
      <c r="K196" s="52"/>
      <c r="L196" s="52"/>
      <c r="M196" s="52"/>
      <c r="N196" s="28"/>
      <c r="O196" s="28"/>
    </row>
    <row r="197" spans="1:15">
      <c r="A197" s="233"/>
      <c r="B197" s="10" t="s">
        <v>147</v>
      </c>
      <c r="C197" s="227">
        <v>0</v>
      </c>
      <c r="D197" s="228"/>
      <c r="E197" s="228"/>
      <c r="F197" s="228"/>
      <c r="G197" s="229"/>
      <c r="H197" s="28"/>
      <c r="I197" s="52"/>
      <c r="J197" s="52"/>
      <c r="K197" s="52"/>
      <c r="L197" s="52"/>
      <c r="M197" s="52"/>
      <c r="N197" s="28"/>
      <c r="O197" s="28"/>
    </row>
    <row r="198" spans="1:15" ht="15.75" thickBot="1">
      <c r="A198" s="233"/>
      <c r="B198" s="10" t="s">
        <v>148</v>
      </c>
      <c r="C198" s="227">
        <v>0</v>
      </c>
      <c r="D198" s="228"/>
      <c r="E198" s="228"/>
      <c r="F198" s="228"/>
      <c r="G198" s="229"/>
      <c r="H198" s="28"/>
      <c r="I198" s="52"/>
      <c r="J198" s="52"/>
      <c r="K198" s="52"/>
      <c r="L198" s="52"/>
      <c r="M198" s="52"/>
      <c r="N198" s="28"/>
      <c r="O198" s="28"/>
    </row>
    <row r="199" spans="1:15">
      <c r="A199" s="157">
        <v>28</v>
      </c>
      <c r="B199" s="159" t="s">
        <v>28</v>
      </c>
      <c r="C199" s="181">
        <v>0</v>
      </c>
      <c r="D199" s="181"/>
      <c r="E199" s="181"/>
      <c r="F199" s="181"/>
      <c r="G199" s="182"/>
      <c r="H199" s="28"/>
      <c r="I199" s="52"/>
      <c r="J199" s="52"/>
      <c r="K199" s="52"/>
      <c r="L199" s="52"/>
      <c r="M199" s="52"/>
      <c r="N199" s="28"/>
      <c r="O199" s="28"/>
    </row>
    <row r="200" spans="1:15">
      <c r="A200" s="158"/>
      <c r="B200" s="160"/>
      <c r="C200" s="183"/>
      <c r="D200" s="183"/>
      <c r="E200" s="183"/>
      <c r="F200" s="183"/>
      <c r="G200" s="184"/>
      <c r="H200" s="28"/>
      <c r="I200" s="52"/>
      <c r="J200" s="52"/>
      <c r="K200" s="52"/>
      <c r="L200" s="52"/>
      <c r="M200" s="52"/>
      <c r="N200" s="28"/>
      <c r="O200" s="28"/>
    </row>
    <row r="201" spans="1:15" ht="16.5" customHeight="1">
      <c r="A201" s="218" t="s">
        <v>57</v>
      </c>
      <c r="B201" s="10" t="s">
        <v>149</v>
      </c>
      <c r="C201" s="227">
        <v>0</v>
      </c>
      <c r="D201" s="228"/>
      <c r="E201" s="228"/>
      <c r="F201" s="228"/>
      <c r="G201" s="229"/>
      <c r="H201" s="28"/>
      <c r="I201" s="52"/>
      <c r="J201" s="52"/>
      <c r="K201" s="52"/>
      <c r="L201" s="52"/>
      <c r="M201" s="52"/>
      <c r="N201" s="28"/>
      <c r="O201" s="28"/>
    </row>
    <row r="202" spans="1:15" ht="16.5" customHeight="1">
      <c r="A202" s="226"/>
      <c r="B202" s="14" t="s">
        <v>150</v>
      </c>
      <c r="C202" s="230">
        <v>0</v>
      </c>
      <c r="D202" s="231"/>
      <c r="E202" s="231"/>
      <c r="F202" s="231"/>
      <c r="G202" s="232"/>
      <c r="H202" s="28"/>
      <c r="I202" s="52"/>
      <c r="J202" s="52"/>
      <c r="K202" s="52"/>
      <c r="L202" s="52"/>
      <c r="M202" s="52"/>
      <c r="N202" s="28"/>
      <c r="O202" s="28"/>
    </row>
    <row r="203" spans="1:15" ht="16.5" customHeight="1">
      <c r="A203" s="218" t="s">
        <v>61</v>
      </c>
      <c r="B203" s="10" t="s">
        <v>151</v>
      </c>
      <c r="C203" s="220">
        <v>0</v>
      </c>
      <c r="D203" s="221"/>
      <c r="E203" s="221"/>
      <c r="F203" s="221"/>
      <c r="G203" s="222"/>
      <c r="H203" s="28"/>
      <c r="I203" s="52"/>
      <c r="J203" s="52"/>
      <c r="K203" s="52"/>
      <c r="L203" s="52"/>
      <c r="M203" s="52"/>
      <c r="N203" s="28"/>
      <c r="O203" s="28"/>
    </row>
    <row r="204" spans="1:15" ht="16.5" customHeight="1" thickBot="1">
      <c r="A204" s="219"/>
      <c r="B204" s="12" t="s">
        <v>152</v>
      </c>
      <c r="C204" s="223">
        <v>0</v>
      </c>
      <c r="D204" s="224"/>
      <c r="E204" s="224"/>
      <c r="F204" s="224"/>
      <c r="G204" s="225"/>
      <c r="H204" s="28"/>
      <c r="I204" s="52"/>
      <c r="J204" s="52"/>
      <c r="K204" s="52"/>
      <c r="L204" s="52"/>
      <c r="M204" s="52"/>
      <c r="N204" s="28"/>
      <c r="O204" s="28"/>
    </row>
    <row r="206" spans="1:15">
      <c r="A206" s="20"/>
      <c r="B206" s="21"/>
      <c r="C206" s="26"/>
      <c r="D206" s="26"/>
      <c r="E206" s="26"/>
      <c r="F206" s="26"/>
      <c r="G206" s="26"/>
    </row>
    <row r="207" spans="1:15">
      <c r="A207" s="20"/>
      <c r="B207" s="21"/>
      <c r="C207" s="26"/>
      <c r="D207" s="26"/>
      <c r="E207" s="26"/>
      <c r="F207" s="26"/>
      <c r="G207" s="26"/>
    </row>
    <row r="208" spans="1:15">
      <c r="A208" s="20"/>
      <c r="B208" s="24"/>
      <c r="C208" s="25"/>
      <c r="D208" s="25"/>
      <c r="E208" s="25"/>
      <c r="F208" s="25"/>
      <c r="G208" s="25"/>
    </row>
    <row r="209" spans="1:7">
      <c r="A209" s="20"/>
      <c r="B209" s="23"/>
      <c r="C209" s="27"/>
      <c r="D209" s="27"/>
      <c r="E209" s="27"/>
      <c r="F209" s="27"/>
      <c r="G209" s="27"/>
    </row>
    <row r="210" spans="1:7">
      <c r="A210" s="20"/>
      <c r="B210" s="22"/>
      <c r="C210" s="7"/>
      <c r="D210" s="7"/>
      <c r="E210" s="7"/>
      <c r="F210" s="7"/>
      <c r="G210" s="7"/>
    </row>
    <row r="211" spans="1:7">
      <c r="C211" s="6"/>
      <c r="D211" s="6"/>
      <c r="E211" s="6"/>
      <c r="F211" s="5"/>
      <c r="G211" s="5"/>
    </row>
    <row r="212" spans="1:7">
      <c r="C212" s="5"/>
      <c r="D212" s="5"/>
      <c r="E212" s="5"/>
      <c r="F212" s="5"/>
      <c r="G212" s="5"/>
    </row>
  </sheetData>
  <sheetProtection algorithmName="SHA-512" hashValue="RRVBqIdRfiHDolPoTV7AMyFrPq3XGmxPTw77L3cYCU9VU3SN7ZAld/zvgFDdogMtYAFl1frC6LH0ZoYdJtoxmw==" saltValue="Ci3njuOxyXRqeqtsfavf3A==" spinCount="100000" sheet="1" objects="1" scenarios="1"/>
  <customSheetViews>
    <customSheetView guid="{D29CAF7B-5E15-4E03-81D5-CD83C0B5263B}" scale="80" topLeftCell="A83">
      <selection activeCell="J119" sqref="J119"/>
      <pageMargins left="0.7" right="0.7" top="0.75" bottom="0.75" header="0.3" footer="0.3"/>
      <pageSetup paperSize="9" orientation="portrait" r:id="rId1"/>
    </customSheetView>
  </customSheetViews>
  <mergeCells count="287">
    <mergeCell ref="A6:A7"/>
    <mergeCell ref="B6:B7"/>
    <mergeCell ref="C6:G7"/>
    <mergeCell ref="A8:A10"/>
    <mergeCell ref="C8:G8"/>
    <mergeCell ref="C9:G9"/>
    <mergeCell ref="C10:G10"/>
    <mergeCell ref="A15:A17"/>
    <mergeCell ref="C15:G15"/>
    <mergeCell ref="C16:G16"/>
    <mergeCell ref="C17:G17"/>
    <mergeCell ref="A18:A20"/>
    <mergeCell ref="C18:G18"/>
    <mergeCell ref="C19:G19"/>
    <mergeCell ref="C20:G20"/>
    <mergeCell ref="A11:A12"/>
    <mergeCell ref="C11:G11"/>
    <mergeCell ref="C12:G12"/>
    <mergeCell ref="A13:A14"/>
    <mergeCell ref="B13:B14"/>
    <mergeCell ref="C13:G14"/>
    <mergeCell ref="A25:A26"/>
    <mergeCell ref="C25:G25"/>
    <mergeCell ref="C26:G26"/>
    <mergeCell ref="A27:A28"/>
    <mergeCell ref="B27:B28"/>
    <mergeCell ref="C27:G28"/>
    <mergeCell ref="A21:A22"/>
    <mergeCell ref="B21:B22"/>
    <mergeCell ref="C21:G22"/>
    <mergeCell ref="A23:A24"/>
    <mergeCell ref="C23:G23"/>
    <mergeCell ref="C24:G24"/>
    <mergeCell ref="A34:A36"/>
    <mergeCell ref="C34:G34"/>
    <mergeCell ref="C35:G35"/>
    <mergeCell ref="C36:G36"/>
    <mergeCell ref="A37:A38"/>
    <mergeCell ref="C37:G37"/>
    <mergeCell ref="C38:G38"/>
    <mergeCell ref="A29:A30"/>
    <mergeCell ref="C29:G29"/>
    <mergeCell ref="C30:G30"/>
    <mergeCell ref="C31:G31"/>
    <mergeCell ref="A32:A33"/>
    <mergeCell ref="B32:B33"/>
    <mergeCell ref="C32:G33"/>
    <mergeCell ref="A44:A45"/>
    <mergeCell ref="C44:G44"/>
    <mergeCell ref="C45:G45"/>
    <mergeCell ref="A46:A47"/>
    <mergeCell ref="B46:B47"/>
    <mergeCell ref="C46:G47"/>
    <mergeCell ref="A39:A40"/>
    <mergeCell ref="B39:B40"/>
    <mergeCell ref="C39:G40"/>
    <mergeCell ref="A41:A43"/>
    <mergeCell ref="C41:G41"/>
    <mergeCell ref="C42:G42"/>
    <mergeCell ref="C43:G43"/>
    <mergeCell ref="A52:A53"/>
    <mergeCell ref="B52:B53"/>
    <mergeCell ref="C52:G53"/>
    <mergeCell ref="A54:A55"/>
    <mergeCell ref="C54:G54"/>
    <mergeCell ref="C55:G55"/>
    <mergeCell ref="A48:A49"/>
    <mergeCell ref="C48:G48"/>
    <mergeCell ref="C49:G49"/>
    <mergeCell ref="A50:A51"/>
    <mergeCell ref="C50:G50"/>
    <mergeCell ref="C51:G51"/>
    <mergeCell ref="A61:A62"/>
    <mergeCell ref="C61:G61"/>
    <mergeCell ref="C62:G62"/>
    <mergeCell ref="A63:A65"/>
    <mergeCell ref="C63:G63"/>
    <mergeCell ref="C64:G64"/>
    <mergeCell ref="C65:G65"/>
    <mergeCell ref="A56:A58"/>
    <mergeCell ref="C56:G56"/>
    <mergeCell ref="C57:G57"/>
    <mergeCell ref="C58:G58"/>
    <mergeCell ref="A59:A60"/>
    <mergeCell ref="B59:B60"/>
    <mergeCell ref="C59:G60"/>
    <mergeCell ref="A66:A67"/>
    <mergeCell ref="B66:B67"/>
    <mergeCell ref="C66:G67"/>
    <mergeCell ref="A68:A72"/>
    <mergeCell ref="C68:G68"/>
    <mergeCell ref="C69:G69"/>
    <mergeCell ref="C70:G70"/>
    <mergeCell ref="C71:G71"/>
    <mergeCell ref="C72:G72"/>
    <mergeCell ref="A78:A80"/>
    <mergeCell ref="C78:G78"/>
    <mergeCell ref="C79:G79"/>
    <mergeCell ref="C80:G80"/>
    <mergeCell ref="A81:A82"/>
    <mergeCell ref="C81:G81"/>
    <mergeCell ref="C82:G82"/>
    <mergeCell ref="A73:A75"/>
    <mergeCell ref="C73:G73"/>
    <mergeCell ref="C74:G74"/>
    <mergeCell ref="C75:G75"/>
    <mergeCell ref="A76:A77"/>
    <mergeCell ref="B76:B77"/>
    <mergeCell ref="C76:G77"/>
    <mergeCell ref="A87:A89"/>
    <mergeCell ref="C87:G87"/>
    <mergeCell ref="C88:G88"/>
    <mergeCell ref="C89:G89"/>
    <mergeCell ref="A90:A91"/>
    <mergeCell ref="B90:B91"/>
    <mergeCell ref="C90:G91"/>
    <mergeCell ref="A83:A84"/>
    <mergeCell ref="B83:B84"/>
    <mergeCell ref="C83:G84"/>
    <mergeCell ref="A85:A86"/>
    <mergeCell ref="C85:G85"/>
    <mergeCell ref="C86:G86"/>
    <mergeCell ref="A97:A98"/>
    <mergeCell ref="B97:B98"/>
    <mergeCell ref="C97:G98"/>
    <mergeCell ref="A99:A100"/>
    <mergeCell ref="C99:G99"/>
    <mergeCell ref="C100:G100"/>
    <mergeCell ref="A92:A93"/>
    <mergeCell ref="C92:G92"/>
    <mergeCell ref="C93:G93"/>
    <mergeCell ref="A94:A96"/>
    <mergeCell ref="C94:G94"/>
    <mergeCell ref="C95:G95"/>
    <mergeCell ref="C96:G96"/>
    <mergeCell ref="A106:A108"/>
    <mergeCell ref="C106:G106"/>
    <mergeCell ref="C107:G107"/>
    <mergeCell ref="C108:G108"/>
    <mergeCell ref="C109:G109"/>
    <mergeCell ref="A110:A111"/>
    <mergeCell ref="B110:B111"/>
    <mergeCell ref="C110:G111"/>
    <mergeCell ref="A101:A103"/>
    <mergeCell ref="C101:G101"/>
    <mergeCell ref="C102:G102"/>
    <mergeCell ref="C103:G103"/>
    <mergeCell ref="A104:A105"/>
    <mergeCell ref="B104:B105"/>
    <mergeCell ref="C104:G105"/>
    <mergeCell ref="A118:A119"/>
    <mergeCell ref="B118:B119"/>
    <mergeCell ref="C118:G119"/>
    <mergeCell ref="A120:A122"/>
    <mergeCell ref="C120:G120"/>
    <mergeCell ref="C121:G121"/>
    <mergeCell ref="C122:G122"/>
    <mergeCell ref="A112:A114"/>
    <mergeCell ref="C112:G112"/>
    <mergeCell ref="C113:G113"/>
    <mergeCell ref="C114:G114"/>
    <mergeCell ref="A115:A117"/>
    <mergeCell ref="C115:G115"/>
    <mergeCell ref="C116:G116"/>
    <mergeCell ref="C117:G117"/>
    <mergeCell ref="A127:A128"/>
    <mergeCell ref="C127:G127"/>
    <mergeCell ref="C128:G128"/>
    <mergeCell ref="A129:A131"/>
    <mergeCell ref="C129:G129"/>
    <mergeCell ref="C130:G130"/>
    <mergeCell ref="C131:G131"/>
    <mergeCell ref="A123:A124"/>
    <mergeCell ref="C123:G123"/>
    <mergeCell ref="C124:G124"/>
    <mergeCell ref="A125:A126"/>
    <mergeCell ref="B125:B126"/>
    <mergeCell ref="C125:G126"/>
    <mergeCell ref="A138:A139"/>
    <mergeCell ref="C138:G138"/>
    <mergeCell ref="C139:G139"/>
    <mergeCell ref="A140:A141"/>
    <mergeCell ref="B140:B141"/>
    <mergeCell ref="C140:G141"/>
    <mergeCell ref="A132:A133"/>
    <mergeCell ref="B132:B133"/>
    <mergeCell ref="C132:G133"/>
    <mergeCell ref="A134:A137"/>
    <mergeCell ref="C134:G134"/>
    <mergeCell ref="C135:G135"/>
    <mergeCell ref="C136:G136"/>
    <mergeCell ref="C137:G137"/>
    <mergeCell ref="A148:A149"/>
    <mergeCell ref="B148:B149"/>
    <mergeCell ref="C148:G149"/>
    <mergeCell ref="A150:A153"/>
    <mergeCell ref="C150:G150"/>
    <mergeCell ref="C151:G151"/>
    <mergeCell ref="C152:G152"/>
    <mergeCell ref="C153:G153"/>
    <mergeCell ref="A142:A145"/>
    <mergeCell ref="C142:G142"/>
    <mergeCell ref="C143:G143"/>
    <mergeCell ref="C144:G144"/>
    <mergeCell ref="C145:G145"/>
    <mergeCell ref="A146:A147"/>
    <mergeCell ref="C146:G146"/>
    <mergeCell ref="C147:G147"/>
    <mergeCell ref="A158:A160"/>
    <mergeCell ref="C158:G158"/>
    <mergeCell ref="C159:G159"/>
    <mergeCell ref="C160:G160"/>
    <mergeCell ref="C161:G161"/>
    <mergeCell ref="A162:A163"/>
    <mergeCell ref="B162:B163"/>
    <mergeCell ref="C162:G163"/>
    <mergeCell ref="A154:A155"/>
    <mergeCell ref="C154:G154"/>
    <mergeCell ref="C155:G155"/>
    <mergeCell ref="A156:A157"/>
    <mergeCell ref="B156:B157"/>
    <mergeCell ref="C156:G157"/>
    <mergeCell ref="A169:A170"/>
    <mergeCell ref="B169:B170"/>
    <mergeCell ref="C169:G170"/>
    <mergeCell ref="A171:A172"/>
    <mergeCell ref="C171:G171"/>
    <mergeCell ref="C172:G172"/>
    <mergeCell ref="A164:A166"/>
    <mergeCell ref="C164:G164"/>
    <mergeCell ref="C165:G165"/>
    <mergeCell ref="C166:G166"/>
    <mergeCell ref="A167:A168"/>
    <mergeCell ref="C167:G167"/>
    <mergeCell ref="C168:G168"/>
    <mergeCell ref="A178:A179"/>
    <mergeCell ref="C178:G178"/>
    <mergeCell ref="C179:G179"/>
    <mergeCell ref="A180:A181"/>
    <mergeCell ref="C180:G180"/>
    <mergeCell ref="C181:G181"/>
    <mergeCell ref="A173:A175"/>
    <mergeCell ref="C173:G173"/>
    <mergeCell ref="C174:G174"/>
    <mergeCell ref="C175:G175"/>
    <mergeCell ref="A176:A177"/>
    <mergeCell ref="B176:B177"/>
    <mergeCell ref="C176:G177"/>
    <mergeCell ref="C198:G198"/>
    <mergeCell ref="A187:A189"/>
    <mergeCell ref="C187:G187"/>
    <mergeCell ref="C188:G188"/>
    <mergeCell ref="C189:G189"/>
    <mergeCell ref="A190:A191"/>
    <mergeCell ref="B190:B191"/>
    <mergeCell ref="C190:G191"/>
    <mergeCell ref="A182:A183"/>
    <mergeCell ref="B182:B183"/>
    <mergeCell ref="C182:G183"/>
    <mergeCell ref="A184:A186"/>
    <mergeCell ref="C184:G184"/>
    <mergeCell ref="C185:G185"/>
    <mergeCell ref="C186:G186"/>
    <mergeCell ref="O6:O7"/>
    <mergeCell ref="I6:I7"/>
    <mergeCell ref="J6:J7"/>
    <mergeCell ref="K6:K7"/>
    <mergeCell ref="L6:L7"/>
    <mergeCell ref="M6:M7"/>
    <mergeCell ref="N6:N7"/>
    <mergeCell ref="A203:A204"/>
    <mergeCell ref="C203:G203"/>
    <mergeCell ref="C204:G204"/>
    <mergeCell ref="A199:A200"/>
    <mergeCell ref="B199:B200"/>
    <mergeCell ref="C199:G200"/>
    <mergeCell ref="A201:A202"/>
    <mergeCell ref="C201:G201"/>
    <mergeCell ref="C202:G202"/>
    <mergeCell ref="A192:A195"/>
    <mergeCell ref="C192:G192"/>
    <mergeCell ref="C193:G193"/>
    <mergeCell ref="C194:G194"/>
    <mergeCell ref="C195:G195"/>
    <mergeCell ref="A196:A198"/>
    <mergeCell ref="C196:G196"/>
    <mergeCell ref="C197:G197"/>
  </mergeCells>
  <conditionalFormatting sqref="C209">
    <cfRule type="colorScale" priority="1">
      <colorScale>
        <cfvo type="num" val="0"/>
        <cfvo type="num" val="&quot;0.2&quot;"/>
        <color rgb="FFFF7128"/>
        <color rgb="FFFFEF9C"/>
      </colorScale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portrait" r:id="rId2"/>
  <rowBreaks count="2" manualBreakCount="2">
    <brk id="82" max="6" man="1"/>
    <brk id="161" max="6" man="1"/>
  </rowBreaks>
  <colBreaks count="1" manualBreakCount="1">
    <brk id="8" min="5" max="20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5:D33"/>
  <sheetViews>
    <sheetView showGridLines="0" view="pageBreakPreview" zoomScale="90" zoomScaleNormal="90" zoomScaleSheetLayoutView="90" workbookViewId="0">
      <pane ySplit="5" topLeftCell="A21" activePane="bottomLeft" state="frozen"/>
      <selection pane="bottomLeft" activeCell="C13" sqref="C13"/>
    </sheetView>
  </sheetViews>
  <sheetFormatPr defaultRowHeight="15"/>
  <cols>
    <col min="1" max="1" width="7.28515625" customWidth="1"/>
    <col min="2" max="2" width="120.140625" customWidth="1"/>
  </cols>
  <sheetData>
    <row r="5" spans="1:4">
      <c r="B5" s="130" t="s">
        <v>164</v>
      </c>
    </row>
    <row r="6" spans="1:4" ht="39.950000000000003" customHeight="1">
      <c r="A6" s="122"/>
      <c r="B6" s="129" t="s">
        <v>241</v>
      </c>
      <c r="C6" s="123" t="s">
        <v>236</v>
      </c>
      <c r="D6" s="123" t="s">
        <v>237</v>
      </c>
    </row>
    <row r="7" spans="1:4">
      <c r="A7" s="125">
        <v>1</v>
      </c>
      <c r="B7" s="124" t="s">
        <v>221</v>
      </c>
      <c r="C7" s="134">
        <v>0</v>
      </c>
      <c r="D7" s="135"/>
    </row>
    <row r="8" spans="1:4">
      <c r="A8" s="125">
        <v>2</v>
      </c>
      <c r="B8" s="124" t="s">
        <v>222</v>
      </c>
      <c r="C8" s="135"/>
      <c r="D8" s="134">
        <v>0</v>
      </c>
    </row>
    <row r="9" spans="1:4" ht="24.75">
      <c r="A9" s="125">
        <v>3</v>
      </c>
      <c r="B9" s="126" t="s">
        <v>223</v>
      </c>
      <c r="C9" s="135"/>
      <c r="D9" s="134">
        <v>0</v>
      </c>
    </row>
    <row r="10" spans="1:4" ht="24.75">
      <c r="A10" s="125">
        <v>4</v>
      </c>
      <c r="B10" s="126" t="s">
        <v>224</v>
      </c>
      <c r="C10" s="134">
        <v>1</v>
      </c>
      <c r="D10" s="135"/>
    </row>
    <row r="11" spans="1:4" ht="24.75">
      <c r="A11" s="125">
        <v>5</v>
      </c>
      <c r="B11" s="126" t="s">
        <v>247</v>
      </c>
      <c r="C11" s="135"/>
      <c r="D11" s="134">
        <v>0</v>
      </c>
    </row>
    <row r="12" spans="1:4">
      <c r="A12" s="125">
        <v>6</v>
      </c>
      <c r="B12" s="126" t="s">
        <v>225</v>
      </c>
      <c r="C12" s="134">
        <v>0</v>
      </c>
      <c r="D12" s="135"/>
    </row>
    <row r="13" spans="1:4" ht="24.75">
      <c r="A13" s="125">
        <v>7</v>
      </c>
      <c r="B13" s="131" t="s">
        <v>226</v>
      </c>
      <c r="C13" s="134">
        <v>0</v>
      </c>
      <c r="D13" s="135"/>
    </row>
    <row r="14" spans="1:4">
      <c r="A14" s="125">
        <v>8</v>
      </c>
      <c r="B14" s="124" t="s">
        <v>227</v>
      </c>
      <c r="C14" s="134">
        <v>1</v>
      </c>
      <c r="D14" s="135"/>
    </row>
    <row r="15" spans="1:4" ht="24.75">
      <c r="A15" s="125">
        <v>9</v>
      </c>
      <c r="B15" s="126" t="s">
        <v>228</v>
      </c>
      <c r="C15" s="135"/>
      <c r="D15" s="134">
        <v>0</v>
      </c>
    </row>
    <row r="16" spans="1:4" ht="24.75">
      <c r="A16" s="125">
        <v>10</v>
      </c>
      <c r="B16" s="126" t="s">
        <v>243</v>
      </c>
      <c r="C16" s="135"/>
      <c r="D16" s="134">
        <v>1</v>
      </c>
    </row>
    <row r="17" spans="1:4">
      <c r="A17" s="125">
        <v>11</v>
      </c>
      <c r="B17" s="124" t="s">
        <v>229</v>
      </c>
      <c r="C17" s="134">
        <v>0</v>
      </c>
      <c r="D17" s="135"/>
    </row>
    <row r="18" spans="1:4">
      <c r="A18" s="125">
        <v>12</v>
      </c>
      <c r="B18" s="126" t="s">
        <v>230</v>
      </c>
      <c r="C18" s="135"/>
      <c r="D18" s="134">
        <v>0</v>
      </c>
    </row>
    <row r="19" spans="1:4">
      <c r="A19" s="125">
        <v>13</v>
      </c>
      <c r="B19" s="124" t="s">
        <v>231</v>
      </c>
      <c r="C19" s="135"/>
      <c r="D19" s="134">
        <v>1</v>
      </c>
    </row>
    <row r="20" spans="1:4">
      <c r="A20" s="125">
        <v>14</v>
      </c>
      <c r="B20" s="124" t="s">
        <v>232</v>
      </c>
      <c r="C20" s="134">
        <v>1</v>
      </c>
      <c r="D20" s="135"/>
    </row>
    <row r="21" spans="1:4">
      <c r="A21" s="125">
        <v>15</v>
      </c>
      <c r="B21" s="124" t="s">
        <v>233</v>
      </c>
      <c r="C21" s="135"/>
      <c r="D21" s="134">
        <v>0</v>
      </c>
    </row>
    <row r="22" spans="1:4" ht="24.75">
      <c r="A22" s="125">
        <v>16</v>
      </c>
      <c r="B22" s="131" t="s">
        <v>234</v>
      </c>
      <c r="C22" s="134">
        <v>0</v>
      </c>
      <c r="D22" s="135"/>
    </row>
    <row r="23" spans="1:4">
      <c r="A23" s="125">
        <v>17</v>
      </c>
      <c r="B23" s="124" t="s">
        <v>235</v>
      </c>
      <c r="C23" s="135"/>
      <c r="D23" s="134">
        <v>0</v>
      </c>
    </row>
    <row r="24" spans="1:4">
      <c r="C24" s="136"/>
      <c r="D24" s="136"/>
    </row>
    <row r="25" spans="1:4" ht="39.950000000000003" customHeight="1">
      <c r="B25" s="129" t="s">
        <v>242</v>
      </c>
      <c r="C25" s="136"/>
      <c r="D25" s="136"/>
    </row>
    <row r="26" spans="1:4">
      <c r="A26" s="125">
        <v>1</v>
      </c>
      <c r="B26" s="126" t="s">
        <v>238</v>
      </c>
      <c r="C26" s="135"/>
      <c r="D26" s="134">
        <v>1</v>
      </c>
    </row>
    <row r="27" spans="1:4">
      <c r="A27" s="125">
        <v>2</v>
      </c>
      <c r="B27" s="126" t="s">
        <v>239</v>
      </c>
      <c r="C27" s="134">
        <v>0</v>
      </c>
      <c r="D27" s="135"/>
    </row>
    <row r="28" spans="1:4" ht="36.75">
      <c r="A28" s="125">
        <v>3</v>
      </c>
      <c r="B28" s="126" t="s">
        <v>240</v>
      </c>
      <c r="C28" s="134">
        <v>0</v>
      </c>
      <c r="D28" s="135"/>
    </row>
    <row r="29" spans="1:4">
      <c r="C29" s="122"/>
      <c r="D29" s="122"/>
    </row>
    <row r="30" spans="1:4">
      <c r="B30" s="127" t="s">
        <v>244</v>
      </c>
      <c r="C30" s="128">
        <f>SUM(C7+C10+C12+C13+C14+C17+C20+C22+C27+C28)</f>
        <v>3</v>
      </c>
      <c r="D30" s="128">
        <f>SUM(D8+D9+D11+D15+D16+D18+D19+D21+D23+D26)</f>
        <v>3</v>
      </c>
    </row>
    <row r="31" spans="1:4">
      <c r="B31" s="127" t="s">
        <v>245</v>
      </c>
      <c r="C31" s="267">
        <f>C30+D30</f>
        <v>6</v>
      </c>
      <c r="D31" s="267"/>
    </row>
    <row r="33" spans="2:4">
      <c r="B33" s="127" t="s">
        <v>246</v>
      </c>
      <c r="C33" s="268" t="str">
        <f>IF(C30&gt;=2,"ALTA",IF(C31&gt;=6, "ALTA",IF(C30=1, "SIGNIFICATIVA",IF(D30=5,"SIGNIFICATIVA",IF(C30=0,"BASSA",IF(D30&lt;5,"BASSA",""))))))</f>
        <v>ALTA</v>
      </c>
      <c r="D33" s="268"/>
    </row>
  </sheetData>
  <sheetProtection algorithmName="SHA-512" hashValue="09VRBcbp9tVG8gh4SS0Ao5cT5hBLAVi0pte872zx2gdz94cqqAAr1sNCVJgzMMMeZBW1/WdzWd9P/J3RNkzQag==" saltValue="KZ8SYuqGqPzFPJ7f5dkSbQ==" spinCount="100000" sheet="1" objects="1" scenarios="1"/>
  <mergeCells count="2">
    <mergeCell ref="C31:D31"/>
    <mergeCell ref="C33:D33"/>
  </mergeCells>
  <pageMargins left="0.7" right="0.7" top="0.75" bottom="0.75" header="0.3" footer="0.3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showGridLines="0" view="pageBreakPreview" zoomScaleNormal="90" zoomScaleSheetLayoutView="100" workbookViewId="0">
      <pane ySplit="5" topLeftCell="A6" activePane="bottomLeft" state="frozen"/>
      <selection pane="bottomLeft" activeCell="G6" sqref="G6"/>
    </sheetView>
  </sheetViews>
  <sheetFormatPr defaultRowHeight="15"/>
  <cols>
    <col min="1" max="1" width="9.140625" style="28"/>
    <col min="2" max="2" width="7.28515625" style="28" customWidth="1"/>
    <col min="3" max="3" width="16.140625" style="28" customWidth="1"/>
    <col min="4" max="4" width="18.42578125" style="64" bestFit="1" customWidth="1"/>
    <col min="5" max="5" width="22.140625" style="64" bestFit="1" customWidth="1"/>
    <col min="6" max="6" width="16.85546875" style="64" bestFit="1" customWidth="1"/>
  </cols>
  <sheetData>
    <row r="1" spans="1:6">
      <c r="A1" s="61"/>
      <c r="B1" s="61"/>
      <c r="C1" s="61"/>
      <c r="D1" s="83"/>
      <c r="E1" s="83"/>
      <c r="F1" s="83"/>
    </row>
    <row r="2" spans="1:6">
      <c r="A2" s="61"/>
      <c r="B2" s="61"/>
      <c r="C2" s="61"/>
      <c r="D2" s="83"/>
      <c r="E2" s="83"/>
      <c r="F2" s="83"/>
    </row>
    <row r="3" spans="1:6">
      <c r="A3" s="61"/>
      <c r="B3" s="61"/>
      <c r="C3" s="61"/>
      <c r="D3" s="83"/>
      <c r="E3" s="83"/>
      <c r="F3" s="83"/>
    </row>
    <row r="4" spans="1:6">
      <c r="A4" s="61"/>
      <c r="B4" s="61"/>
      <c r="C4" s="61"/>
      <c r="D4" s="83"/>
      <c r="E4" s="83"/>
      <c r="F4" s="83"/>
    </row>
    <row r="5" spans="1:6">
      <c r="A5" s="61"/>
      <c r="B5" s="60" t="s">
        <v>164</v>
      </c>
      <c r="C5" s="61"/>
      <c r="D5" s="83"/>
      <c r="E5" s="83"/>
      <c r="F5" s="83"/>
    </row>
    <row r="7" spans="1:6">
      <c r="B7" s="70"/>
      <c r="C7" s="70" t="s">
        <v>307</v>
      </c>
      <c r="E7" s="66"/>
      <c r="F7" s="66"/>
    </row>
    <row r="8" spans="1:6">
      <c r="B8" s="70"/>
      <c r="C8" s="70"/>
      <c r="E8" s="66"/>
      <c r="F8" s="66"/>
    </row>
    <row r="9" spans="1:6">
      <c r="C9" s="145" t="s">
        <v>186</v>
      </c>
      <c r="D9" s="270" t="s">
        <v>308</v>
      </c>
      <c r="E9" s="270"/>
      <c r="F9" s="270"/>
    </row>
    <row r="10" spans="1:6">
      <c r="D10" s="142"/>
      <c r="E10" s="142"/>
      <c r="F10" s="142"/>
    </row>
    <row r="11" spans="1:6">
      <c r="C11" s="133" t="s">
        <v>251</v>
      </c>
      <c r="D11" s="151" t="s">
        <v>160</v>
      </c>
      <c r="E11" s="67" t="s">
        <v>162</v>
      </c>
      <c r="F11" s="67" t="s">
        <v>163</v>
      </c>
    </row>
    <row r="12" spans="1:6">
      <c r="D12" s="148" t="s">
        <v>122</v>
      </c>
      <c r="E12" s="149">
        <v>11</v>
      </c>
      <c r="F12" s="150">
        <v>0.55000000000000004</v>
      </c>
    </row>
    <row r="13" spans="1:6">
      <c r="D13" s="148" t="s">
        <v>154</v>
      </c>
      <c r="E13" s="149">
        <v>4</v>
      </c>
      <c r="F13" s="150">
        <v>0.2</v>
      </c>
    </row>
    <row r="14" spans="1:6">
      <c r="D14" s="148" t="s">
        <v>155</v>
      </c>
      <c r="E14" s="149">
        <v>5</v>
      </c>
      <c r="F14" s="150">
        <v>0.25</v>
      </c>
    </row>
    <row r="15" spans="1:6">
      <c r="D15" s="148" t="s">
        <v>189</v>
      </c>
      <c r="E15" s="149">
        <v>0</v>
      </c>
      <c r="F15" s="150">
        <v>0</v>
      </c>
    </row>
    <row r="16" spans="1:6">
      <c r="D16" s="148" t="s">
        <v>123</v>
      </c>
      <c r="E16" s="149">
        <v>20</v>
      </c>
      <c r="F16" s="150">
        <v>1</v>
      </c>
    </row>
    <row r="17" spans="2:8">
      <c r="D17" s="28"/>
      <c r="E17" s="28"/>
      <c r="F17" s="28"/>
    </row>
    <row r="18" spans="2:8">
      <c r="D18" s="66"/>
      <c r="E18" s="66"/>
      <c r="F18" s="66"/>
    </row>
    <row r="19" spans="2:8">
      <c r="D19" s="66" t="s">
        <v>155</v>
      </c>
      <c r="E19" s="67" t="s">
        <v>165</v>
      </c>
      <c r="F19" s="67" t="s">
        <v>166</v>
      </c>
    </row>
    <row r="20" spans="2:8">
      <c r="D20" s="66" t="s">
        <v>122</v>
      </c>
      <c r="E20" s="67" t="s">
        <v>167</v>
      </c>
      <c r="F20" s="67" t="s">
        <v>168</v>
      </c>
    </row>
    <row r="21" spans="2:8">
      <c r="D21" s="66" t="s">
        <v>154</v>
      </c>
      <c r="E21" s="67" t="s">
        <v>169</v>
      </c>
      <c r="F21" s="67" t="s">
        <v>170</v>
      </c>
    </row>
    <row r="22" spans="2:8">
      <c r="D22" s="66" t="s">
        <v>121</v>
      </c>
      <c r="E22" s="67" t="s">
        <v>171</v>
      </c>
      <c r="F22" s="67" t="s">
        <v>172</v>
      </c>
    </row>
    <row r="24" spans="2:8">
      <c r="C24" s="145" t="s">
        <v>187</v>
      </c>
      <c r="D24" s="143" t="s">
        <v>309</v>
      </c>
      <c r="E24" s="143"/>
      <c r="F24" s="144" t="str">
        <f>IF(COUNTA('All.1.DANNO o.c.s.19'!C77:G94)&lt;&gt;0,"4",IF(COUNTA('All.1.DANNO o.c.s.19'!C53:G72)&lt;&gt;0,"3",IF(COUNTA('All.1.DANNO o.c.s.19'!C31:G48)&lt;&gt;0,"2","1")))</f>
        <v>2</v>
      </c>
    </row>
    <row r="26" spans="2:8">
      <c r="B26" s="70"/>
      <c r="C26" s="70" t="s">
        <v>173</v>
      </c>
      <c r="D26" s="66"/>
      <c r="E26" s="66"/>
      <c r="F26" s="66"/>
    </row>
    <row r="27" spans="2:8">
      <c r="C27" s="50"/>
      <c r="D27" s="66"/>
      <c r="E27" s="66"/>
      <c r="F27" s="66"/>
    </row>
    <row r="28" spans="2:8">
      <c r="C28" s="145" t="s">
        <v>186</v>
      </c>
      <c r="D28" s="65" t="s">
        <v>249</v>
      </c>
      <c r="E28" s="65"/>
      <c r="F28" s="146">
        <f>((1/6)*(SUM('All4.VULNERABILITA LG MIBACT'!N8:N35)/SUM('All4.VULNERABILITA LG MIBACT'!K8:K35))+0.5)</f>
        <v>0.58333333333333337</v>
      </c>
      <c r="G28" s="63"/>
      <c r="H28" s="63"/>
    </row>
    <row r="29" spans="2:8">
      <c r="C29" s="50"/>
      <c r="D29" s="66"/>
      <c r="E29" s="66"/>
      <c r="F29" s="141"/>
    </row>
    <row r="30" spans="2:8">
      <c r="C30" s="145" t="s">
        <v>187</v>
      </c>
      <c r="D30" s="132" t="s">
        <v>248</v>
      </c>
      <c r="E30" s="66"/>
      <c r="F30" s="147" t="s">
        <v>250</v>
      </c>
      <c r="G30" s="58"/>
    </row>
    <row r="31" spans="2:8">
      <c r="D31" s="69"/>
      <c r="E31" s="66"/>
      <c r="F31" s="67"/>
    </row>
    <row r="32" spans="2:8">
      <c r="B32" s="70"/>
      <c r="C32" s="70" t="s">
        <v>185</v>
      </c>
      <c r="D32" s="68"/>
      <c r="E32" s="68"/>
      <c r="F32" s="68"/>
    </row>
    <row r="34" spans="1:6">
      <c r="A34" s="50"/>
      <c r="B34" s="71"/>
      <c r="C34" s="72" t="s">
        <v>174</v>
      </c>
      <c r="D34" s="73" t="s">
        <v>175</v>
      </c>
      <c r="E34" s="73" t="s">
        <v>176</v>
      </c>
      <c r="F34" s="73" t="s">
        <v>177</v>
      </c>
    </row>
    <row r="35" spans="1:6" ht="26.25" customHeight="1">
      <c r="A35" s="269" t="s">
        <v>178</v>
      </c>
      <c r="B35" s="269"/>
      <c r="C35" s="84" t="s">
        <v>179</v>
      </c>
      <c r="D35" s="85" t="s">
        <v>180</v>
      </c>
      <c r="E35" s="85" t="s">
        <v>181</v>
      </c>
      <c r="F35" s="86" t="s">
        <v>182</v>
      </c>
    </row>
    <row r="36" spans="1:6" ht="27" customHeight="1">
      <c r="A36" s="269" t="s">
        <v>183</v>
      </c>
      <c r="B36" s="269"/>
      <c r="C36" s="85" t="s">
        <v>179</v>
      </c>
      <c r="D36" s="85" t="s">
        <v>181</v>
      </c>
      <c r="E36" s="85" t="s">
        <v>184</v>
      </c>
      <c r="F36" s="86" t="s">
        <v>182</v>
      </c>
    </row>
  </sheetData>
  <mergeCells count="3">
    <mergeCell ref="A35:B35"/>
    <mergeCell ref="A36:B36"/>
    <mergeCell ref="D9:F9"/>
  </mergeCells>
  <pageMargins left="0.7" right="0.7" top="0.75" bottom="0.75" header="0.3" footer="0.3"/>
  <pageSetup paperSize="9" scale="9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ISTRUZIONI</vt:lpstr>
      <vt:lpstr>All.3 DANNO LG MIBACT</vt:lpstr>
      <vt:lpstr>All.1.DANNO o.c.s.19</vt:lpstr>
      <vt:lpstr>All4.VULNERABILITA LG MIBACT</vt:lpstr>
      <vt:lpstr>All.2 VULNERABILITA' o.c.19</vt:lpstr>
      <vt:lpstr>LIVELLO OPERATIVO</vt:lpstr>
      <vt:lpstr>'All.1.DANNO o.c.s.19'!Area_stampa</vt:lpstr>
      <vt:lpstr>'All.2 VULNERABILITA'' o.c.19'!Area_stampa</vt:lpstr>
      <vt:lpstr>'All.3 DANNO LG MIBACT'!Area_stampa</vt:lpstr>
      <vt:lpstr>'All4.VULNERABILITA LG MIBACT'!Area_stampa</vt:lpstr>
      <vt:lpstr>ISTRUZIONI!Area_stampa</vt:lpstr>
      <vt:lpstr>'LIVELLO OPERATIVO'!Area_stampa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Nunzia Iuliano</dc:creator>
  <cp:lastModifiedBy>Valeriano Salve</cp:lastModifiedBy>
  <cp:lastPrinted>2018-09-24T15:21:11Z</cp:lastPrinted>
  <dcterms:created xsi:type="dcterms:W3CDTF">2018-07-18T13:47:19Z</dcterms:created>
  <dcterms:modified xsi:type="dcterms:W3CDTF">2020-01-23T09:43:28Z</dcterms:modified>
</cp:coreProperties>
</file>