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N:\01_PUBBLICA\00_MONITORAGGIO\07_TRASPARENZA\"/>
    </mc:Choice>
  </mc:AlternateContent>
  <bookViews>
    <workbookView xWindow="-105" yWindow="-105" windowWidth="23250" windowHeight="12570" activeTab="1"/>
  </bookViews>
  <sheets>
    <sheet name="Elenco Ord. 23 e 32" sheetId="5" r:id="rId1"/>
    <sheet name="Elenco Ord. 38 e 105" sheetId="1" r:id="rId2"/>
    <sheet name="Elenco Ord. 132" sheetId="6" r:id="rId3"/>
  </sheets>
  <definedNames>
    <definedName name="_c" localSheetId="2">#REF!</definedName>
    <definedName name="_c" localSheetId="0">#REF!</definedName>
    <definedName name="_c">#REF!</definedName>
    <definedName name="_FilterDatabase_10" localSheetId="2">#REF!</definedName>
    <definedName name="_FilterDatabase_10" localSheetId="0">#REF!</definedName>
    <definedName name="_FilterDatabase_10">#REF!</definedName>
    <definedName name="_FilterDatabase_11" localSheetId="2">#REF!</definedName>
    <definedName name="_FilterDatabase_11" localSheetId="0">#REF!</definedName>
    <definedName name="_FilterDatabase_11">#REF!</definedName>
    <definedName name="_FilterDatabase_8" localSheetId="2">#REF!</definedName>
    <definedName name="_FilterDatabase_8" localSheetId="0">#REF!</definedName>
    <definedName name="_FilterDatabase_8">#REF!</definedName>
    <definedName name="_FilterDatabase_9" localSheetId="2">#REF!</definedName>
    <definedName name="_FilterDatabase_9" localSheetId="0">#REF!</definedName>
    <definedName name="_FilterDatabase_9">#REF!</definedName>
    <definedName name="_xlnm._FilterDatabase" localSheetId="2" hidden="1">'Elenco Ord. 132'!$B$8:$V$138</definedName>
    <definedName name="_xlnm._FilterDatabase" localSheetId="0" hidden="1">'Elenco Ord. 23 e 32'!$A$4:$W$57</definedName>
    <definedName name="_xlnm._FilterDatabase" localSheetId="1" hidden="1">'Elenco Ord. 38 e 105'!$A$8:$Y$147</definedName>
    <definedName name="_xlnm.Print_Area" localSheetId="2">'Elenco Ord. 132'!$A$4:$K$138</definedName>
    <definedName name="_xlnm.Print_Area" localSheetId="0">'Elenco Ord. 23 e 32'!$A$55:$W$59</definedName>
    <definedName name="_xlnm.Print_Area" localSheetId="1">'Elenco Ord. 38 e 105'!$A$4:$L$147</definedName>
    <definedName name="Comuni" localSheetId="2">#REF!</definedName>
    <definedName name="Comuni" localSheetId="0">#REF!</definedName>
    <definedName name="Comuni">#REF!</definedName>
    <definedName name="_xlnm.Print_Titles" localSheetId="2">'Elenco Ord. 132'!$8:$8</definedName>
    <definedName name="_xlnm.Print_Titles" localSheetId="0">'Elenco Ord. 23 e 32'!$4:$4</definedName>
    <definedName name="_xlnm.Print_Titles" localSheetId="1">'Elenco Ord. 38 e 105'!$8:$8</definedName>
    <definedName name="vvvvvvvvvvvvvvvvvvvvvvvvvvvv" localSheetId="2">#REF!</definedName>
    <definedName name="vvvvvvvvvvvvvvvvvvvvvvvvvvvv" localSheetId="0">#REF!</definedName>
    <definedName name="vvvvvvvvvvvvvvvvvvvvvvvvvvvv">#REF!</definedName>
    <definedName name="vvvvvvvvvvvvvvvvvvvvvvvvvvvvvvvvvvvvvvvvvvvvvvv" localSheetId="2">#REF!</definedName>
    <definedName name="vvvvvvvvvvvvvvvvvvvvvvvvvvvvvvvvvvvvvvvvvvvvvvv" localSheetId="0">#REF!</definedName>
    <definedName name="vvvvvvvvvvvvvvvvvvvvvvvvvvvvvvvvvvvvvvvvvvvvvvv">#REF!</definedName>
    <definedName name="wwwwwwwwwwwwwwwwwwwwwwwwwwwwwww" localSheetId="2">#REF!</definedName>
    <definedName name="wwwwwwwwwwwwwwwwwwwwwwwwwwwwwww" localSheetId="0">#REF!</definedName>
    <definedName name="wwwwwwwwwwwwwwwwwwwwwwwwwwwwwww">#REF!</definedName>
    <definedName name="XXXX" localSheetId="2">#REF!</definedName>
    <definedName name="XXXX" localSheetId="0">#REF!</definedName>
    <definedName name="XXXX">#REF!</definedName>
    <definedName name="XXXXXXXXXXXXXXXXXXXXXXXXXXXXXXX" localSheetId="2">#REF!</definedName>
    <definedName name="XXXXXXXXXXXXXXXXXXXXXXXXXXXXXXX" localSheetId="0">#REF!</definedName>
    <definedName name="XXXXXXXXXXXXXXXXXXXXXXXXXXXXXXX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Q98" i="1"/>
  <c r="S98" i="1"/>
  <c r="W57" i="5"/>
  <c r="Y144" i="1"/>
  <c r="Y145" i="1"/>
  <c r="Y143" i="1"/>
  <c r="Y140" i="1"/>
  <c r="Y139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24" i="1"/>
  <c r="Y116" i="1"/>
  <c r="Y111" i="1"/>
  <c r="Y51" i="1"/>
  <c r="Y52" i="1"/>
  <c r="Y50" i="1"/>
  <c r="Y43" i="1"/>
  <c r="Y44" i="1"/>
  <c r="Y45" i="1"/>
  <c r="Y46" i="1"/>
  <c r="Y42" i="1"/>
  <c r="Y32" i="1"/>
  <c r="Y33" i="1"/>
  <c r="Y34" i="1"/>
  <c r="Y35" i="1"/>
  <c r="Y36" i="1"/>
  <c r="Y38" i="1"/>
  <c r="Y31" i="1"/>
  <c r="Y11" i="1"/>
  <c r="Y12" i="1"/>
  <c r="Y13" i="1"/>
  <c r="Y14" i="1"/>
  <c r="Y15" i="1"/>
  <c r="Y16" i="1"/>
  <c r="Y17" i="1"/>
  <c r="Y18" i="1"/>
  <c r="Y19" i="1"/>
  <c r="Y20" i="1"/>
  <c r="Y21" i="1"/>
  <c r="Y22" i="1"/>
  <c r="Y10" i="1"/>
  <c r="I85" i="6"/>
  <c r="T27" i="6"/>
  <c r="R27" i="6"/>
  <c r="P27" i="6"/>
  <c r="N27" i="6"/>
  <c r="I27" i="6"/>
  <c r="W147" i="1"/>
  <c r="W118" i="1"/>
  <c r="W113" i="1"/>
  <c r="W109" i="1"/>
  <c r="W54" i="1"/>
  <c r="W48" i="1"/>
  <c r="W40" i="1"/>
  <c r="W29" i="1"/>
  <c r="W24" i="1"/>
  <c r="W120" i="1"/>
  <c r="V18" i="6"/>
  <c r="V19" i="6"/>
  <c r="V20" i="6"/>
  <c r="V21" i="6"/>
  <c r="V9" i="6"/>
  <c r="V10" i="6"/>
  <c r="V11" i="6"/>
  <c r="V12" i="6"/>
  <c r="V13" i="6"/>
  <c r="V14" i="6"/>
  <c r="V15" i="6"/>
  <c r="V16" i="6"/>
  <c r="V17" i="6"/>
  <c r="V22" i="6"/>
  <c r="V23" i="6"/>
  <c r="V24" i="6"/>
  <c r="V25" i="6"/>
  <c r="V30" i="6"/>
  <c r="V31" i="6"/>
  <c r="V29" i="6"/>
  <c r="V36" i="6"/>
  <c r="V37" i="6"/>
  <c r="V38" i="6"/>
  <c r="V35" i="6"/>
  <c r="V42" i="6"/>
  <c r="V43" i="6"/>
  <c r="V44" i="6"/>
  <c r="V45" i="6"/>
  <c r="V46" i="6"/>
  <c r="V47" i="6"/>
  <c r="V48" i="6"/>
  <c r="V49" i="6"/>
  <c r="V50" i="6"/>
  <c r="V51" i="6"/>
  <c r="V52" i="6"/>
  <c r="V53" i="6"/>
  <c r="V57" i="6"/>
  <c r="V58" i="6"/>
  <c r="V62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3" i="6"/>
  <c r="V134" i="6"/>
  <c r="V133" i="6"/>
  <c r="V132" i="6"/>
  <c r="V131" i="6"/>
  <c r="V127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T136" i="6"/>
  <c r="T129" i="6"/>
  <c r="T85" i="6"/>
  <c r="T64" i="6"/>
  <c r="T60" i="6"/>
  <c r="T55" i="6"/>
  <c r="N33" i="6"/>
  <c r="P33" i="6"/>
  <c r="R33" i="6"/>
  <c r="T33" i="6"/>
  <c r="R55" i="6"/>
  <c r="P55" i="6"/>
  <c r="N55" i="6"/>
  <c r="T40" i="6"/>
  <c r="R40" i="6"/>
  <c r="P40" i="6"/>
  <c r="N40" i="6"/>
  <c r="R60" i="6"/>
  <c r="P60" i="6"/>
  <c r="N60" i="6"/>
  <c r="R64" i="6"/>
  <c r="P64" i="6"/>
  <c r="N64" i="6"/>
  <c r="R85" i="6"/>
  <c r="P85" i="6"/>
  <c r="N85" i="6"/>
  <c r="R129" i="6"/>
  <c r="P129" i="6"/>
  <c r="N129" i="6"/>
  <c r="R136" i="6"/>
  <c r="P136" i="6"/>
  <c r="N136" i="6"/>
  <c r="U147" i="1"/>
  <c r="S147" i="1"/>
  <c r="U54" i="1"/>
  <c r="S54" i="1"/>
  <c r="Q54" i="1"/>
  <c r="U48" i="1"/>
  <c r="S48" i="1"/>
  <c r="U40" i="1"/>
  <c r="S40" i="1"/>
  <c r="U29" i="1"/>
  <c r="S29" i="1"/>
  <c r="U24" i="1"/>
  <c r="S24" i="1"/>
  <c r="U109" i="1"/>
  <c r="S109" i="1"/>
  <c r="U113" i="1"/>
  <c r="S113" i="1"/>
  <c r="U118" i="1"/>
  <c r="S118" i="1"/>
  <c r="Q118" i="1"/>
  <c r="O118" i="1"/>
  <c r="Q29" i="1"/>
  <c r="J146" i="1"/>
  <c r="I129" i="6"/>
  <c r="V125" i="6"/>
  <c r="V124" i="6"/>
  <c r="V123" i="6"/>
  <c r="V122" i="6"/>
  <c r="V126" i="6"/>
  <c r="V114" i="6"/>
  <c r="V117" i="6"/>
  <c r="O58" i="1"/>
  <c r="Y58" i="1"/>
  <c r="O59" i="1"/>
  <c r="Y59" i="1"/>
  <c r="O60" i="1"/>
  <c r="Y60" i="1"/>
  <c r="O61" i="1"/>
  <c r="Y61" i="1"/>
  <c r="O62" i="1"/>
  <c r="Y62" i="1"/>
  <c r="O63" i="1"/>
  <c r="Y63" i="1"/>
  <c r="O64" i="1"/>
  <c r="Y64" i="1"/>
  <c r="O65" i="1"/>
  <c r="Y65" i="1"/>
  <c r="O66" i="1"/>
  <c r="Y66" i="1"/>
  <c r="O67" i="1"/>
  <c r="Y67" i="1"/>
  <c r="O68" i="1"/>
  <c r="Y68" i="1"/>
  <c r="O69" i="1"/>
  <c r="Y69" i="1"/>
  <c r="O70" i="1"/>
  <c r="Y70" i="1"/>
  <c r="O71" i="1"/>
  <c r="Y71" i="1"/>
  <c r="O72" i="1"/>
  <c r="Y72" i="1"/>
  <c r="O73" i="1"/>
  <c r="Y73" i="1"/>
  <c r="O74" i="1"/>
  <c r="Y74" i="1"/>
  <c r="O75" i="1"/>
  <c r="Y75" i="1"/>
  <c r="O76" i="1"/>
  <c r="Y76" i="1"/>
  <c r="O77" i="1"/>
  <c r="Y77" i="1"/>
  <c r="O78" i="1"/>
  <c r="Y78" i="1"/>
  <c r="O79" i="1"/>
  <c r="Y79" i="1"/>
  <c r="O80" i="1"/>
  <c r="Y80" i="1"/>
  <c r="O81" i="1"/>
  <c r="Y81" i="1"/>
  <c r="O82" i="1"/>
  <c r="Y82" i="1"/>
  <c r="O83" i="1"/>
  <c r="Y83" i="1"/>
  <c r="O84" i="1"/>
  <c r="Y84" i="1"/>
  <c r="O85" i="1"/>
  <c r="Y85" i="1"/>
  <c r="O86" i="1"/>
  <c r="Y86" i="1"/>
  <c r="O87" i="1"/>
  <c r="Y87" i="1"/>
  <c r="O88" i="1"/>
  <c r="Y88" i="1"/>
  <c r="O89" i="1"/>
  <c r="Y89" i="1"/>
  <c r="O90" i="1"/>
  <c r="Y90" i="1"/>
  <c r="O91" i="1"/>
  <c r="Y91" i="1"/>
  <c r="O92" i="1"/>
  <c r="Y92" i="1"/>
  <c r="O93" i="1"/>
  <c r="Y93" i="1"/>
  <c r="O94" i="1"/>
  <c r="Y94" i="1"/>
  <c r="O95" i="1"/>
  <c r="Y95" i="1"/>
  <c r="O96" i="1"/>
  <c r="Y96" i="1"/>
  <c r="O97" i="1"/>
  <c r="Y97" i="1"/>
  <c r="O98" i="1"/>
  <c r="Y98" i="1"/>
  <c r="O99" i="1"/>
  <c r="Y99" i="1"/>
  <c r="O100" i="1"/>
  <c r="Y100" i="1"/>
  <c r="O101" i="1"/>
  <c r="Y101" i="1"/>
  <c r="O102" i="1"/>
  <c r="Y102" i="1"/>
  <c r="O103" i="1"/>
  <c r="Y103" i="1"/>
  <c r="O104" i="1"/>
  <c r="Y104" i="1"/>
  <c r="O105" i="1"/>
  <c r="Y105" i="1"/>
  <c r="O106" i="1"/>
  <c r="Y106" i="1"/>
  <c r="O107" i="1"/>
  <c r="Y107" i="1"/>
  <c r="O57" i="1"/>
  <c r="Y57" i="1"/>
  <c r="O56" i="1"/>
  <c r="Y56" i="1"/>
  <c r="I59" i="5"/>
  <c r="H59" i="5"/>
  <c r="I136" i="6"/>
  <c r="I64" i="6"/>
  <c r="I60" i="6"/>
  <c r="I55" i="6"/>
  <c r="I40" i="6"/>
  <c r="I33" i="6"/>
  <c r="V113" i="6"/>
  <c r="V121" i="6"/>
  <c r="V120" i="6"/>
  <c r="V119" i="6"/>
  <c r="V118" i="6"/>
  <c r="V116" i="6"/>
  <c r="V115" i="6"/>
  <c r="V112" i="6"/>
  <c r="I45" i="5"/>
  <c r="I54" i="5"/>
  <c r="I41" i="5"/>
  <c r="I37" i="5"/>
  <c r="I32" i="5"/>
  <c r="I28" i="5"/>
  <c r="H9" i="5"/>
  <c r="I9" i="5"/>
  <c r="I17" i="5"/>
  <c r="I146" i="1"/>
  <c r="I141" i="1"/>
  <c r="I137" i="1"/>
  <c r="I118" i="1"/>
  <c r="I113" i="1"/>
  <c r="I109" i="1"/>
  <c r="I54" i="1"/>
  <c r="I48" i="1"/>
  <c r="I40" i="1"/>
  <c r="I29" i="1"/>
  <c r="I24" i="1"/>
  <c r="J109" i="1"/>
  <c r="Q24" i="1"/>
  <c r="Q40" i="1"/>
  <c r="Q48" i="1"/>
  <c r="Q109" i="1"/>
  <c r="Q113" i="1"/>
  <c r="Q147" i="1"/>
  <c r="J118" i="1"/>
  <c r="H54" i="5"/>
  <c r="H45" i="5"/>
  <c r="H41" i="5"/>
  <c r="H37" i="5"/>
  <c r="H32" i="5"/>
  <c r="H28" i="5"/>
  <c r="H17" i="5"/>
  <c r="W21" i="5"/>
  <c r="W11" i="5"/>
  <c r="W14" i="5"/>
  <c r="W49" i="5"/>
  <c r="W50" i="5"/>
  <c r="W51" i="5"/>
  <c r="W52" i="5"/>
  <c r="W25" i="5"/>
  <c r="W26" i="5"/>
  <c r="W30" i="5"/>
  <c r="W32" i="5"/>
  <c r="W34" i="5"/>
  <c r="W35" i="5"/>
  <c r="W39" i="5"/>
  <c r="W43" i="5"/>
  <c r="W45" i="5"/>
  <c r="W47" i="5"/>
  <c r="W48" i="5"/>
  <c r="W23" i="5"/>
  <c r="W24" i="5"/>
  <c r="W15" i="5"/>
  <c r="W13" i="5"/>
  <c r="W12" i="5"/>
  <c r="W7" i="5"/>
  <c r="W22" i="5"/>
  <c r="W6" i="5"/>
  <c r="O147" i="1"/>
  <c r="O113" i="1"/>
  <c r="O48" i="1"/>
  <c r="O24" i="1"/>
  <c r="O54" i="1"/>
  <c r="O40" i="1"/>
  <c r="J113" i="1"/>
  <c r="J54" i="1"/>
  <c r="J48" i="1"/>
  <c r="J40" i="1"/>
  <c r="J29" i="1"/>
  <c r="J24" i="1"/>
  <c r="O27" i="1"/>
  <c r="Y27" i="1"/>
  <c r="O26" i="1"/>
  <c r="Y26" i="1"/>
  <c r="J141" i="1"/>
  <c r="J137" i="1"/>
  <c r="H19" i="5"/>
  <c r="W37" i="5"/>
  <c r="I19" i="5"/>
  <c r="J147" i="1"/>
  <c r="I61" i="5"/>
  <c r="J120" i="1"/>
  <c r="I147" i="1"/>
  <c r="W59" i="5"/>
  <c r="W54" i="5"/>
  <c r="H61" i="5"/>
  <c r="U120" i="1"/>
  <c r="S120" i="1"/>
  <c r="W41" i="5"/>
  <c r="W9" i="5"/>
  <c r="Q120" i="1"/>
  <c r="I120" i="1"/>
  <c r="Y147" i="1"/>
  <c r="W28" i="5"/>
  <c r="O109" i="1"/>
  <c r="W17" i="5"/>
  <c r="N138" i="6"/>
  <c r="R138" i="6"/>
  <c r="P138" i="6"/>
  <c r="T138" i="6"/>
  <c r="I138" i="6"/>
  <c r="O29" i="1"/>
  <c r="W61" i="5"/>
  <c r="O120" i="1"/>
  <c r="Y120" i="1"/>
  <c r="W19" i="5"/>
  <c r="V138" i="6"/>
</calcChain>
</file>

<file path=xl/sharedStrings.xml><?xml version="1.0" encoding="utf-8"?>
<sst xmlns="http://schemas.openxmlformats.org/spreadsheetml/2006/main" count="2492" uniqueCount="1388">
  <si>
    <t>Soggetto Attuatore Iniziale</t>
  </si>
  <si>
    <t>Intervento</t>
  </si>
  <si>
    <t>Prov.</t>
  </si>
  <si>
    <t>Comune</t>
  </si>
  <si>
    <t>Arcidiocesi dell'Aquila</t>
  </si>
  <si>
    <t>AQ</t>
  </si>
  <si>
    <t>Barete</t>
  </si>
  <si>
    <t>Cagnano Amiterno</t>
  </si>
  <si>
    <t>Campotosto</t>
  </si>
  <si>
    <t>Capitignano</t>
  </si>
  <si>
    <t>L'Aquila</t>
  </si>
  <si>
    <t>Montereale</t>
  </si>
  <si>
    <t>Arcidiocesi di Chieti-Vasto</t>
  </si>
  <si>
    <t>PE</t>
  </si>
  <si>
    <t>Abbateggio</t>
  </si>
  <si>
    <t>CH</t>
  </si>
  <si>
    <t>Civitella Messer Raimondo</t>
  </si>
  <si>
    <t>Arcidiocesi di Pescara-Penne</t>
  </si>
  <si>
    <t>TE</t>
  </si>
  <si>
    <t>Arsita</t>
  </si>
  <si>
    <t>Basciano</t>
  </si>
  <si>
    <t>Brittoli</t>
  </si>
  <si>
    <t>Castel Castagna</t>
  </si>
  <si>
    <t>Catignano</t>
  </si>
  <si>
    <t xml:space="preserve">Elice </t>
  </si>
  <si>
    <t>Penna Sant'Andrea</t>
  </si>
  <si>
    <t>Diocesi di Ascoli Piceno</t>
  </si>
  <si>
    <t>Valle Castellana</t>
  </si>
  <si>
    <t>Diocesi di San Benedetto del Tronto-Ripatransone-Montalto</t>
  </si>
  <si>
    <t>Civitella del Tronto</t>
  </si>
  <si>
    <t>Sant'Egidio alla Vibrata</t>
  </si>
  <si>
    <t>Diocesi di Teramo-Atri</t>
  </si>
  <si>
    <t>Bellante</t>
  </si>
  <si>
    <t xml:space="preserve">  Diocesi di Teramo-Atri</t>
  </si>
  <si>
    <t>Campli</t>
  </si>
  <si>
    <t>Castellalto</t>
  </si>
  <si>
    <t>Castelli</t>
  </si>
  <si>
    <t>Colledara</t>
  </si>
  <si>
    <t>Cortino</t>
  </si>
  <si>
    <t>Crognaleto</t>
  </si>
  <si>
    <t>Fano Adriano</t>
  </si>
  <si>
    <t>Isola del Gran Sasso d'Italia</t>
  </si>
  <si>
    <t>Montorio al Vomano</t>
  </si>
  <si>
    <t>Pietracamela</t>
  </si>
  <si>
    <t>Rocca Santa Maria</t>
  </si>
  <si>
    <t>Teramo</t>
  </si>
  <si>
    <t>Torricella Sicura</t>
  </si>
  <si>
    <t>Tossicia</t>
  </si>
  <si>
    <t>Ordine dei Frati Minori Cappuccini d'Abruzzo</t>
  </si>
  <si>
    <t>Caramanico Terme</t>
  </si>
  <si>
    <t>Comune di Montorio al Vomano</t>
  </si>
  <si>
    <t xml:space="preserve">  COMUNE</t>
  </si>
  <si>
    <t>MIBACT</t>
  </si>
  <si>
    <t>Sezione A</t>
  </si>
  <si>
    <t>MIBACT - con passaggio immediato alla Diocesi</t>
  </si>
  <si>
    <t>38</t>
  </si>
  <si>
    <t>Pizzoli</t>
  </si>
  <si>
    <t>Chiesa S. Giovanni Battista</t>
  </si>
  <si>
    <t>Sezione B</t>
  </si>
  <si>
    <t>MIBACT - con passaggio differito alla Diocesi</t>
  </si>
  <si>
    <t>Chiesa Abbaziale di S. Lorenzo</t>
  </si>
  <si>
    <t xml:space="preserve">Chiesa SS. Annunziata di Maria Vergine "dei Cappuccini" </t>
  </si>
  <si>
    <t>23</t>
  </si>
  <si>
    <t>Colonnella</t>
  </si>
  <si>
    <t>Atri</t>
  </si>
  <si>
    <t>32</t>
  </si>
  <si>
    <t>San Pio delle Camere</t>
  </si>
  <si>
    <t>Pretoro</t>
  </si>
  <si>
    <t>Castiglione Messer Raimondo</t>
  </si>
  <si>
    <t>Moscufo</t>
  </si>
  <si>
    <t>Diocesi di Sulmona-Valva</t>
  </si>
  <si>
    <t>Ofena</t>
  </si>
  <si>
    <t xml:space="preserve">Chiesa dei Santi Pietro e Paolo </t>
  </si>
  <si>
    <t>Chiesa della Santissima Annunziata</t>
  </si>
  <si>
    <t>Chiesa della Madonna delle Grazie</t>
  </si>
  <si>
    <t>Torano Nuovo</t>
  </si>
  <si>
    <t>Comune di Isola del Gran Sasso d'Italia</t>
  </si>
  <si>
    <t>Procedura Privata</t>
  </si>
  <si>
    <t>Procedura Pubblica</t>
  </si>
  <si>
    <t>Chiesa Abbaziale di S. Maria In Montesanto</t>
  </si>
  <si>
    <t>Santuario Della Madonna delle Grazie</t>
  </si>
  <si>
    <t>Chiesa Santa Maria ad Nives (Parrocchiale)</t>
  </si>
  <si>
    <t>Chiesa  Ss. Cosma e Damiano</t>
  </si>
  <si>
    <t>Chiesa  S. Maria Apparente</t>
  </si>
  <si>
    <t>Chiesa  S. Maria In Platea</t>
  </si>
  <si>
    <t>Chiesa  S. Nicola  Bari</t>
  </si>
  <si>
    <t>Chiesa  S. Giovanni Battista</t>
  </si>
  <si>
    <t>Chiesa  S. Maria Assunta</t>
  </si>
  <si>
    <t>Chiesa  S. Rocco</t>
  </si>
  <si>
    <t>Cattedrale  S. Maria Assunta</t>
  </si>
  <si>
    <t>Chiesa  S. Maria della Neve</t>
  </si>
  <si>
    <t xml:space="preserve">Cattedrale  Santa Maria Assunta </t>
  </si>
  <si>
    <t>CUP</t>
  </si>
  <si>
    <t>CIG</t>
  </si>
  <si>
    <t>Monitoraggio</t>
  </si>
  <si>
    <t>decreto di liquidazione SAL finale</t>
  </si>
  <si>
    <t>SOMME EROGATE</t>
  </si>
  <si>
    <t>ID</t>
  </si>
  <si>
    <t>IDENTIFICAZIONE OPERA</t>
  </si>
  <si>
    <t>F27H20004300001</t>
  </si>
  <si>
    <t>F97H20004370001</t>
  </si>
  <si>
    <t>decreto di liquidazione</t>
  </si>
  <si>
    <t>B37C18008490001</t>
  </si>
  <si>
    <t>TRASFERIMENTI   USR  &gt;  DIOCESI</t>
  </si>
  <si>
    <t>B97C18007190001</t>
  </si>
  <si>
    <t>B97C18007180001</t>
  </si>
  <si>
    <t>B97C18007170001</t>
  </si>
  <si>
    <t>B87C18007620001</t>
  </si>
  <si>
    <t>B87C18007610001</t>
  </si>
  <si>
    <t>B87C18007600001</t>
  </si>
  <si>
    <t>B87C18007590001</t>
  </si>
  <si>
    <t>B77C18006380001</t>
  </si>
  <si>
    <t>B57C18006580001</t>
  </si>
  <si>
    <t>B47C18006780001</t>
  </si>
  <si>
    <t>B37C18008540001</t>
  </si>
  <si>
    <t>B37C18008530001</t>
  </si>
  <si>
    <t>B37C18008520001</t>
  </si>
  <si>
    <t>B37C18008510001</t>
  </si>
  <si>
    <t>B37C18008500001</t>
  </si>
  <si>
    <t>B67C18006560001</t>
  </si>
  <si>
    <t>B86F18000020001</t>
  </si>
  <si>
    <t>75510847A3</t>
  </si>
  <si>
    <t>B16F18000010001</t>
  </si>
  <si>
    <t>7551086949</t>
  </si>
  <si>
    <t>B46F18000020001</t>
  </si>
  <si>
    <t>7551090C95</t>
  </si>
  <si>
    <t>B86F18000030001</t>
  </si>
  <si>
    <t>7551085876</t>
  </si>
  <si>
    <t>B16F18000020001</t>
  </si>
  <si>
    <t>7551088AEF</t>
  </si>
  <si>
    <t>B16F18000030001</t>
  </si>
  <si>
    <t>7551089BC2</t>
  </si>
  <si>
    <t>B56F18000010001</t>
  </si>
  <si>
    <t>75510836D0</t>
  </si>
  <si>
    <t>7487845D28</t>
  </si>
  <si>
    <t>7487848FA1</t>
  </si>
  <si>
    <t>7487849079</t>
  </si>
  <si>
    <t>748785014C</t>
  </si>
  <si>
    <t>748785121F</t>
  </si>
  <si>
    <t>74878522F2</t>
  </si>
  <si>
    <t>74878533C5</t>
  </si>
  <si>
    <t>7487854498</t>
  </si>
  <si>
    <t>748785556B</t>
  </si>
  <si>
    <t>748785663E</t>
  </si>
  <si>
    <t>7487857711</t>
  </si>
  <si>
    <t>74878587E4</t>
  </si>
  <si>
    <t>748786098A</t>
  </si>
  <si>
    <t>7487861A5D</t>
  </si>
  <si>
    <t>7487846DFB</t>
  </si>
  <si>
    <t>7487863C03</t>
  </si>
  <si>
    <t>7487866E7C</t>
  </si>
  <si>
    <t>somma ORD n. 38</t>
  </si>
  <si>
    <t>somma ORD n. 105</t>
  </si>
  <si>
    <t>Chiesa dei SS Proto e Giacinto</t>
  </si>
  <si>
    <t>Torre campanaria Chiesa Madonna delle Grazie</t>
  </si>
  <si>
    <t>Chiesa Parrocchiale di San Felice</t>
  </si>
  <si>
    <t>Chiesa Parrocchiale di Santo Stefano</t>
  </si>
  <si>
    <t>H57H20002900001</t>
  </si>
  <si>
    <t>H77H20004730001</t>
  </si>
  <si>
    <t>H77H20004740001</t>
  </si>
  <si>
    <t>H77H20004690001</t>
  </si>
  <si>
    <t>H77H20004700001</t>
  </si>
  <si>
    <t>H77H20004710001</t>
  </si>
  <si>
    <t>H77H20004680001</t>
  </si>
  <si>
    <t>H77H20004670001</t>
  </si>
  <si>
    <t>H77H20004720001</t>
  </si>
  <si>
    <t>H77H20004660001</t>
  </si>
  <si>
    <t>F79D18000160001</t>
  </si>
  <si>
    <t>H17H20004230001</t>
  </si>
  <si>
    <t>H27H20002040001</t>
  </si>
  <si>
    <t>H27H20002030001</t>
  </si>
  <si>
    <t>H27H20002050001</t>
  </si>
  <si>
    <t>H77H20004750001</t>
  </si>
  <si>
    <t>H77H20004760001</t>
  </si>
  <si>
    <t>H87H20002930001</t>
  </si>
  <si>
    <t>H37H20005200001</t>
  </si>
  <si>
    <t>H37H20005230001</t>
  </si>
  <si>
    <t>H37H20005210001</t>
  </si>
  <si>
    <t>H37H20005220001</t>
  </si>
  <si>
    <t>H37H20005190001</t>
  </si>
  <si>
    <t>H47H20003790001</t>
  </si>
  <si>
    <t>H57H20002910001</t>
  </si>
  <si>
    <t>H77H20004780001</t>
  </si>
  <si>
    <t>H77H20004770001</t>
  </si>
  <si>
    <t>H97H20007330001</t>
  </si>
  <si>
    <t>H97H20007300001</t>
  </si>
  <si>
    <t>H97H20007290001</t>
  </si>
  <si>
    <t>H97H20007310001</t>
  </si>
  <si>
    <t>H97H20007350001</t>
  </si>
  <si>
    <t>H97H20007320001</t>
  </si>
  <si>
    <t>H97H20007340001</t>
  </si>
  <si>
    <t>H47H20003800001</t>
  </si>
  <si>
    <t>H67H20002980001</t>
  </si>
  <si>
    <t>H87H20002950001</t>
  </si>
  <si>
    <t>H87H20002960001</t>
  </si>
  <si>
    <t>H87H20002970001</t>
  </si>
  <si>
    <t>H47H20003820001</t>
  </si>
  <si>
    <t>H47H20003830001</t>
  </si>
  <si>
    <t>H47H20003810001</t>
  </si>
  <si>
    <t>H47H20003860001</t>
  </si>
  <si>
    <t>H47H20003840001</t>
  </si>
  <si>
    <t>H47H20003850001</t>
  </si>
  <si>
    <t>H67H20003010001</t>
  </si>
  <si>
    <t>H47H20003870001</t>
  </si>
  <si>
    <t>H67H20003000001</t>
  </si>
  <si>
    <t>H67H20002990001</t>
  </si>
  <si>
    <t>H97H20007360001</t>
  </si>
  <si>
    <t>H87H20002990001</t>
  </si>
  <si>
    <t>H87H20002980001</t>
  </si>
  <si>
    <t>F49D18000140001</t>
  </si>
  <si>
    <t>F99D18000100001</t>
  </si>
  <si>
    <t>F49D18000130001</t>
  </si>
  <si>
    <t>F79D18000150001</t>
  </si>
  <si>
    <t>F89D18000150001</t>
  </si>
  <si>
    <t>G27H20002780001</t>
  </si>
  <si>
    <t>G47H20002230001</t>
  </si>
  <si>
    <t>G57H20002230001</t>
  </si>
  <si>
    <t>G97H20002990001</t>
  </si>
  <si>
    <t>Chiesa di San Pietro Martire</t>
  </si>
  <si>
    <t>G27H20002790001</t>
  </si>
  <si>
    <t>G17H20002820001</t>
  </si>
  <si>
    <t>G57H20002240001</t>
  </si>
  <si>
    <t>Chiesa di Santa Maria del Soccorso</t>
  </si>
  <si>
    <t>Chiesa di San Martino Vescovo</t>
  </si>
  <si>
    <t>somma ORD n. 32</t>
  </si>
  <si>
    <t>somma ORD n. 23</t>
  </si>
  <si>
    <t>DECRETO N. 704/L DEL 07/05/2021</t>
  </si>
  <si>
    <t>DECRETO N. 705/L DEL 07/05/2021</t>
  </si>
  <si>
    <t>H77H20004820001</t>
  </si>
  <si>
    <t>H77H20004830001</t>
  </si>
  <si>
    <t>H17H20004280001</t>
  </si>
  <si>
    <t>H87H20002940001</t>
  </si>
  <si>
    <t xml:space="preserve">Montereale </t>
  </si>
  <si>
    <t>Localizzazione</t>
  </si>
  <si>
    <t>località Aragno</t>
  </si>
  <si>
    <t>Piazza del Carmine</t>
  </si>
  <si>
    <t>localita Paterno</t>
  </si>
  <si>
    <t>via Castello</t>
  </si>
  <si>
    <t>località San Giovanni</t>
  </si>
  <si>
    <t>Piazza San Lorenzo</t>
  </si>
  <si>
    <t>Piazza Roma</t>
  </si>
  <si>
    <t>Piazza Umberto I</t>
  </si>
  <si>
    <t>Piazza Giacomo di Giuseppe</t>
  </si>
  <si>
    <t>Via Umberto I</t>
  </si>
  <si>
    <t>Via Piano</t>
  </si>
  <si>
    <t>Piazza Caduti di Nassirya</t>
  </si>
  <si>
    <t>Via Prepositura</t>
  </si>
  <si>
    <t xml:space="preserve">Valle Castellana </t>
  </si>
  <si>
    <t>Piazza Europa</t>
  </si>
  <si>
    <t xml:space="preserve">Campli </t>
  </si>
  <si>
    <t>località Sant'Onofrio</t>
  </si>
  <si>
    <t>frazione Molviano</t>
  </si>
  <si>
    <t>frazione Paterno</t>
  </si>
  <si>
    <t>frazione Villa Boceto</t>
  </si>
  <si>
    <t>frazione Nocella</t>
  </si>
  <si>
    <t>frazione Pagannoni inferiore</t>
  </si>
  <si>
    <t>località San Donato</t>
  </si>
  <si>
    <t xml:space="preserve"> località Villa Rossi</t>
  </si>
  <si>
    <t>località Colledoro</t>
  </si>
  <si>
    <t xml:space="preserve">Civitella del Tronto </t>
  </si>
  <si>
    <t>località Borrano</t>
  </si>
  <si>
    <t>località Vernesca</t>
  </si>
  <si>
    <t>frazione Pezzelle</t>
  </si>
  <si>
    <t>frazione Lame</t>
  </si>
  <si>
    <t>località Comignano</t>
  </si>
  <si>
    <t>località Padula</t>
  </si>
  <si>
    <t>località Colliberti</t>
  </si>
  <si>
    <t>località Forca di Valle</t>
  </si>
  <si>
    <t xml:space="preserve">Montorio al Vomano </t>
  </si>
  <si>
    <t>località Altavilla</t>
  </si>
  <si>
    <t>località Schiaviano</t>
  </si>
  <si>
    <t>località Leognano</t>
  </si>
  <si>
    <t>località Collevecchio</t>
  </si>
  <si>
    <t xml:space="preserve">Notaresco </t>
  </si>
  <si>
    <t>località Grasciano</t>
  </si>
  <si>
    <t>località Intermesoli</t>
  </si>
  <si>
    <t xml:space="preserve">Rocca Santa Maria </t>
  </si>
  <si>
    <t>località Licciano</t>
  </si>
  <si>
    <t>località Fioli</t>
  </si>
  <si>
    <t>località Riano</t>
  </si>
  <si>
    <t xml:space="preserve">Teramo </t>
  </si>
  <si>
    <t>località Miano</t>
  </si>
  <si>
    <t>località Poggio S.Vittorino</t>
  </si>
  <si>
    <t>località Santo Stefano</t>
  </si>
  <si>
    <t>località San Felice</t>
  </si>
  <si>
    <t>località Borgonovo</t>
  </si>
  <si>
    <t>località Ioannella</t>
  </si>
  <si>
    <t>località Vicenne</t>
  </si>
  <si>
    <t>località Flamignano</t>
  </si>
  <si>
    <t>località Castelnuovo</t>
  </si>
  <si>
    <t xml:space="preserve">Crognaleto </t>
  </si>
  <si>
    <t>località Piano Vomano</t>
  </si>
  <si>
    <t>località Cesenà</t>
  </si>
  <si>
    <t>Corso Gualtiero 60</t>
  </si>
  <si>
    <t>Piazza della Misericordia 10</t>
  </si>
  <si>
    <t>frazione Castelbasso</t>
  </si>
  <si>
    <t>Via del Santuario</t>
  </si>
  <si>
    <t>località Cerqueto, rione Colle</t>
  </si>
  <si>
    <t>via Giuseppe Urbani 9</t>
  </si>
  <si>
    <t>Via San Filippo 1</t>
  </si>
  <si>
    <t>Corso Porta Romana</t>
  </si>
  <si>
    <t>Piazza Sant'Agostino</t>
  </si>
  <si>
    <t>località Leofara</t>
  </si>
  <si>
    <t>Via Cappuccini, 10</t>
  </si>
  <si>
    <t>I17H20003910001</t>
  </si>
  <si>
    <t>I57H20003230001</t>
  </si>
  <si>
    <t>I87H20002690001</t>
  </si>
  <si>
    <t>località Pellescritta, Via Capola Villa</t>
  </si>
  <si>
    <t>I97H20003120001</t>
  </si>
  <si>
    <t>località Collenoveri, Via San Paolo</t>
  </si>
  <si>
    <t>I97H20003130001</t>
  </si>
  <si>
    <t>località Aglioni, Via San Rocco</t>
  </si>
  <si>
    <t>I47H20002770001</t>
  </si>
  <si>
    <t>I97H20003140001</t>
  </si>
  <si>
    <t>località Ornano Piccolo</t>
  </si>
  <si>
    <t>località Cesacastina</t>
  </si>
  <si>
    <t>frazione Garrufo</t>
  </si>
  <si>
    <t>località San Cosimo</t>
  </si>
  <si>
    <t>località Mopolino</t>
  </si>
  <si>
    <t>località San Giovanni Paganica</t>
  </si>
  <si>
    <t>località Cavallari</t>
  </si>
  <si>
    <t>Via Regina Margherita</t>
  </si>
  <si>
    <t>Chiesa di Sant'Agostino</t>
  </si>
  <si>
    <t>Chiesa di San Vittorino</t>
  </si>
  <si>
    <t>Chiesa di San Domenico</t>
  </si>
  <si>
    <t>Chiesa di San Silvestro</t>
  </si>
  <si>
    <t xml:space="preserve">Chiesa di San Martino </t>
  </si>
  <si>
    <t>Chiesa di San Giacomo</t>
  </si>
  <si>
    <t>Chiesa di San Rocco</t>
  </si>
  <si>
    <t>Chiesa di Santa Maria Assunta</t>
  </si>
  <si>
    <t>Chiesa di Sant'Andrea Apostolo</t>
  </si>
  <si>
    <t>Chiesa di San Lorenzo</t>
  </si>
  <si>
    <t>Chiesa di San Biagio</t>
  </si>
  <si>
    <t>Chiesa della SS. Trinità</t>
  </si>
  <si>
    <t>Chiesa di San Filippo Neri</t>
  </si>
  <si>
    <t>Chiesa di San Sebastiano</t>
  </si>
  <si>
    <t>Chiesa di San Pasquale</t>
  </si>
  <si>
    <t>Chiesa di San Martino</t>
  </si>
  <si>
    <t>Chiesa di Sant'Andrea</t>
  </si>
  <si>
    <t>Chiesa dell'Immacolata Concezione dei Zoccolanti</t>
  </si>
  <si>
    <t>Chiesa di Santa Giusta</t>
  </si>
  <si>
    <t>Chiesa di San Lorenzo e Madonna della Pietà</t>
  </si>
  <si>
    <t>Chiesa di Sant'Egidio Abate</t>
  </si>
  <si>
    <t xml:space="preserve">Chiesa di San Paolo </t>
  </si>
  <si>
    <t>Chiesa di San Michele Arcangelo</t>
  </si>
  <si>
    <t xml:space="preserve">Chiesa dei Santi  Pietro e Paolo </t>
  </si>
  <si>
    <t>Chiesa della Madonna del Carmine</t>
  </si>
  <si>
    <t>Chiesa di San Gabriele dell'Addolorata</t>
  </si>
  <si>
    <t>Chiesa di Santa Maria delle Grazie</t>
  </si>
  <si>
    <t>Chiesa di Santa Lucia</t>
  </si>
  <si>
    <t>Chiesa di San Donato</t>
  </si>
  <si>
    <t>Chiesa dei Santi Pietro e Andrea</t>
  </si>
  <si>
    <t>Chiesa di San Pietro in Pensilis</t>
  </si>
  <si>
    <t>Chiesa dei Santi Mariano e Giacomo</t>
  </si>
  <si>
    <t>Chiesa di Santa Maria in Boceto</t>
  </si>
  <si>
    <t>Chiesa di Santa Maria della Misericordia</t>
  </si>
  <si>
    <t>Chiesa di San Lorenzo Martire</t>
  </si>
  <si>
    <t>Chiesa di San Giovanni Battista</t>
  </si>
  <si>
    <t>Chiesa di Santa Maria degli Angeli</t>
  </si>
  <si>
    <t>Chiesa di Santa Croce</t>
  </si>
  <si>
    <t>Chiesa di San Nicola di Bari</t>
  </si>
  <si>
    <t>Chiesa di San Giorgio</t>
  </si>
  <si>
    <t>Chiesa del Santissimo Salvatore</t>
  </si>
  <si>
    <t>Chiesa di San Lorenzo (a.d. Madonna del Carmine)</t>
  </si>
  <si>
    <t>Chiesa di Santa Maria Maddalena</t>
  </si>
  <si>
    <t>Chiesa di Santa Apollonia</t>
  </si>
  <si>
    <t>Chiesa di San Paolo</t>
  </si>
  <si>
    <t>DECRETO N. 919/L DEL 04/06/2021</t>
  </si>
  <si>
    <t>DECRETO N. 920/L DEL 04/06/2021</t>
  </si>
  <si>
    <t>DECRETO N. 921/L DEL 04/06/2021</t>
  </si>
  <si>
    <t>DECRETO N. 922/L DEL 04/06/2021</t>
  </si>
  <si>
    <t>DECRETO N. 923/L DEL 04/06/2021</t>
  </si>
  <si>
    <t>DECRETO N. 924/L DEL 04/06/2021</t>
  </si>
  <si>
    <t>DECRETO N. 925/L DEL 04/06/2021</t>
  </si>
  <si>
    <t>frazione Fornisco</t>
  </si>
  <si>
    <t>frazione Morrice</t>
  </si>
  <si>
    <t>frazione Colle Pietralta</t>
  </si>
  <si>
    <t>frazione Pascellata</t>
  </si>
  <si>
    <t>frazione Pietralta</t>
  </si>
  <si>
    <t>DECRETO N. 967 DEL 15/06/2021</t>
  </si>
  <si>
    <t>DECRETO N. 969 DEL 15/06/2021</t>
  </si>
  <si>
    <t>DECRETO N. 986 DEL 16/06/2021</t>
  </si>
  <si>
    <t>DECRETO N. 940 DEL 09/06/2021</t>
  </si>
  <si>
    <t>DECRETO N. 987 DEL 16/06/2021</t>
  </si>
  <si>
    <t>DECRETO N. 1010 DEL 18/06/2021</t>
  </si>
  <si>
    <t>DECRETO N. 1014 DEL 18/06/2021</t>
  </si>
  <si>
    <t>DECRETO N. 1015 DEL 18/06/2021</t>
  </si>
  <si>
    <t>DECRETO N. 1027 DEL 22/06/2021</t>
  </si>
  <si>
    <t>DECRETO N. 1028 DEL 22/06/2021</t>
  </si>
  <si>
    <t>DECRETO N. 1036 DEL 22/06/2021</t>
  </si>
  <si>
    <t>DECRETO N. 1037 DEL 22/06/2021</t>
  </si>
  <si>
    <t>DECRETO N. 1038 DEL 22/06/2021</t>
  </si>
  <si>
    <t>DECRETO N. 1051 DEL 23/06/2021</t>
  </si>
  <si>
    <t>DECRETO N. 1052 DEL 23/06/2021</t>
  </si>
  <si>
    <t>DECRETO N. 1053 DEL 23/06/2021</t>
  </si>
  <si>
    <t>DECRETO N. 1054 DEL 23/06/2021</t>
  </si>
  <si>
    <t>DECRETO N. 1075 DEL 25/06/2021</t>
  </si>
  <si>
    <t>DECRETO N. 1076 DEL 25/06/2021</t>
  </si>
  <si>
    <t>DECRETO N. 1077 DEL 25/06/2021</t>
  </si>
  <si>
    <t>DECRETO N. 1078 DEL 25/06/2021</t>
  </si>
  <si>
    <t>DECRETO N. 1084 DEL 28/06/2021</t>
  </si>
  <si>
    <t>DECRETO N. 1085 DEL 28/06/2021</t>
  </si>
  <si>
    <t>DECRETO N. 1086 DEL 28/06/2021</t>
  </si>
  <si>
    <t>DECRETO N. 1087 DEL 28/06/2021</t>
  </si>
  <si>
    <t>DECRETO N. 1088 DEL 28/06/2021</t>
  </si>
  <si>
    <t>DECRETO N. 1089 DEL 28/06/2021</t>
  </si>
  <si>
    <t>DECRETO N. 1090 DEL 28/06/2021</t>
  </si>
  <si>
    <t>DECRETO N. 1091 DEL 28/06/2021</t>
  </si>
  <si>
    <t>DECRETO N. 1102 DEL 29/06/2021</t>
  </si>
  <si>
    <t>DECRETO N. 1103 DEL 29/06/2021</t>
  </si>
  <si>
    <t>DECRETO N. 1104 DEL 29/06/2021</t>
  </si>
  <si>
    <t>DECRETO N. 1105 DEL 29/06/2021</t>
  </si>
  <si>
    <t>DECRETO N. 1106 DEL 29/06/2021</t>
  </si>
  <si>
    <t>DECRETO N. 1107  DEL 29/06/2021</t>
  </si>
  <si>
    <t>DECRETO N. 1108  DEL 29/06/2021</t>
  </si>
  <si>
    <t>DECRETO N. 1111  DEL 30/06/2021</t>
  </si>
  <si>
    <t>DECRETO N. 1113 DEL 30/06/2021</t>
  </si>
  <si>
    <t>DECRETO N. 1114 DEL 30/06/2021</t>
  </si>
  <si>
    <t>DECRETO N. 1138 DEL 30/06/2021</t>
  </si>
  <si>
    <t>DECRETO N. 1139 DEL 30/06/2021</t>
  </si>
  <si>
    <t>DECRETO N. 1140 DEL 30/06/2021</t>
  </si>
  <si>
    <t>DECRETO N. 1141 DEL 30/06/2021</t>
  </si>
  <si>
    <t>DECRETO N. 1142 DEL 30/06/2021</t>
  </si>
  <si>
    <t>DECRETO N. 1143 DEL 30/06/2021</t>
  </si>
  <si>
    <t>DECRETO N. 1144 DEL 30/06/2021</t>
  </si>
  <si>
    <t>DECRETO N. 1145 DEL 30/06/2021</t>
  </si>
  <si>
    <t>DECRETO N. 1160 DEL 01/07/2021</t>
  </si>
  <si>
    <t>DECRETO N. 1159 DEL 01/07/2021</t>
  </si>
  <si>
    <t>DECRETO N. 1158 DEL 01/07/2021</t>
  </si>
  <si>
    <t>DECRETO N. 1157 DEL 01/07/2021</t>
  </si>
  <si>
    <t>DECRETO N. 1156 DEL 01/07/2021</t>
  </si>
  <si>
    <t>I97H20003200001</t>
  </si>
  <si>
    <t>DECRETO N. 1184 del 06/07/2021</t>
  </si>
  <si>
    <t>DECRETO N. 1183 del 06/07/2021</t>
  </si>
  <si>
    <t>DECRETO N. 1181 del 06/07/2021</t>
  </si>
  <si>
    <t>DECRETO N. 1231 DEL 14/07/2021</t>
  </si>
  <si>
    <t>DECRETO N. 1230 DEL 14/07/2021</t>
  </si>
  <si>
    <t>DECRETO N. 1229 DEL 14/07/2021</t>
  </si>
  <si>
    <t>DECRETO N. 1232 DEL 14/07/2021</t>
  </si>
  <si>
    <t>DECRETO N. 1233 DEL 14/07/2021</t>
  </si>
  <si>
    <t>88439713BF</t>
  </si>
  <si>
    <t>884397570B</t>
  </si>
  <si>
    <t>88439767DE</t>
  </si>
  <si>
    <t>8843979A57</t>
  </si>
  <si>
    <t>884387762C</t>
  </si>
  <si>
    <t>8843964DF5</t>
  </si>
  <si>
    <t>8843965EC8</t>
  </si>
  <si>
    <t>8843966F9B</t>
  </si>
  <si>
    <t>88439702EC</t>
  </si>
  <si>
    <t>I97H20003180001</t>
  </si>
  <si>
    <t>884395133E</t>
  </si>
  <si>
    <t>I97H20003190001</t>
  </si>
  <si>
    <t>88439545B7</t>
  </si>
  <si>
    <t>I97H20003210001</t>
  </si>
  <si>
    <t>884395568A</t>
  </si>
  <si>
    <t>I97H20003220001</t>
  </si>
  <si>
    <t>884395675D</t>
  </si>
  <si>
    <t>8843905D45</t>
  </si>
  <si>
    <t>8843980B2A</t>
  </si>
  <si>
    <t>8843906E18</t>
  </si>
  <si>
    <t>88438808A5</t>
  </si>
  <si>
    <t>8843882A4B</t>
  </si>
  <si>
    <t>8843884BF1</t>
  </si>
  <si>
    <t>8843885CC4</t>
  </si>
  <si>
    <t>8843886D97</t>
  </si>
  <si>
    <t>8843887E6A</t>
  </si>
  <si>
    <t>8843888F3D</t>
  </si>
  <si>
    <t>88438900E8</t>
  </si>
  <si>
    <t>884389228E</t>
  </si>
  <si>
    <t>8843902ACC</t>
  </si>
  <si>
    <t>8843903B9F</t>
  </si>
  <si>
    <t>8843904C72</t>
  </si>
  <si>
    <t>884391123C</t>
  </si>
  <si>
    <t>884391230F</t>
  </si>
  <si>
    <t>88439144B5</t>
  </si>
  <si>
    <t>88439133E2</t>
  </si>
  <si>
    <t>884391665B</t>
  </si>
  <si>
    <t>884391772E</t>
  </si>
  <si>
    <t>88439209A7</t>
  </si>
  <si>
    <t>8843921A7A</t>
  </si>
  <si>
    <t>8843922B4D</t>
  </si>
  <si>
    <t>8843923C20</t>
  </si>
  <si>
    <t>8843924CF3</t>
  </si>
  <si>
    <t>8843925DC6</t>
  </si>
  <si>
    <t>8843927F6C</t>
  </si>
  <si>
    <t>88439301EA</t>
  </si>
  <si>
    <t>88439312BD</t>
  </si>
  <si>
    <t>88439366DC</t>
  </si>
  <si>
    <t>88439377AF</t>
  </si>
  <si>
    <t>8843940A28</t>
  </si>
  <si>
    <t>8843941AFB</t>
  </si>
  <si>
    <t>8843942BCE</t>
  </si>
  <si>
    <t>8843943CA1</t>
  </si>
  <si>
    <t>8843944D74</t>
  </si>
  <si>
    <t>8843946F1A</t>
  </si>
  <si>
    <t>8843945E47</t>
  </si>
  <si>
    <t>8843947FED</t>
  </si>
  <si>
    <t>88439480C5</t>
  </si>
  <si>
    <t>884395026B</t>
  </si>
  <si>
    <t>Assergi</t>
  </si>
  <si>
    <t>Preturo</t>
  </si>
  <si>
    <t>Fraz. Santi di Preturo</t>
  </si>
  <si>
    <t>DECRETO N. 1294/L DEL 23/07/2021</t>
  </si>
  <si>
    <t>DECRETO N. 1300/L DEL 23/07/2021</t>
  </si>
  <si>
    <t>DECRETO N. 1299/L DEL 23/07/2021</t>
  </si>
  <si>
    <t>DECRETO N. 1298/L DEL 23/07/2021</t>
  </si>
  <si>
    <t>DECRETO N. 1297/L DEL 23/07/2021</t>
  </si>
  <si>
    <t>DECRETO N. 1296/L DEL 23/07/2021</t>
  </si>
  <si>
    <t>DECRETO N. 1295/L DEL 23/07/2021</t>
  </si>
  <si>
    <t>B87H20017680001</t>
  </si>
  <si>
    <t xml:space="preserve">PUNTO A Anticipazione 20% </t>
  </si>
  <si>
    <t>PUNTO B Anticipazione 30%</t>
  </si>
  <si>
    <r>
      <t xml:space="preserve">PUNTO C erogazione 30% </t>
    </r>
    <r>
      <rPr>
        <sz val="12"/>
        <color theme="1"/>
        <rFont val="Calibri"/>
        <family val="2"/>
        <scheme val="minor"/>
      </rPr>
      <t>(80% dei lavori)</t>
    </r>
  </si>
  <si>
    <t>PUNTO D SALDO finale</t>
  </si>
  <si>
    <t>Chiesa di San Marco</t>
  </si>
  <si>
    <t>Chiesa Santa Maria Assunta</t>
  </si>
  <si>
    <t>Chiesa di Sant'Eutizio</t>
  </si>
  <si>
    <t>Chiesa di San Pietro Celestino</t>
  </si>
  <si>
    <t>Chiesa di Sant'Andrea parrocchiale</t>
  </si>
  <si>
    <t>Chiesa di San Donato Martire</t>
  </si>
  <si>
    <t>Chiesa di San Nicola  Bari</t>
  </si>
  <si>
    <t>Chiesa di San Vito</t>
  </si>
  <si>
    <t>Chiesa di San Cristoforo</t>
  </si>
  <si>
    <t>Chiesa di S. Leonardo</t>
  </si>
  <si>
    <t>Chiesa di S. Michele Arcangelo</t>
  </si>
  <si>
    <t>Chiesa di San Pietro in Col Pagano</t>
  </si>
  <si>
    <t>Chiesa di San Cipriano</t>
  </si>
  <si>
    <t>Chiesa di Santa Margherita di Melegnano</t>
  </si>
  <si>
    <t>Chiesa di San Paolo Apostolo</t>
  </si>
  <si>
    <t>Chiesa di S. Andrea apostolo</t>
  </si>
  <si>
    <t xml:space="preserve">Chiesa di San Massimo </t>
  </si>
  <si>
    <t xml:space="preserve">Anticipazione 10% </t>
  </si>
  <si>
    <t>Determina n.62 del 24/08/2018</t>
  </si>
  <si>
    <t>atto di liquidazione</t>
  </si>
  <si>
    <t>Determina n.63 del 24/08/2018</t>
  </si>
  <si>
    <t>Determina n.93 del 26/10/2018</t>
  </si>
  <si>
    <t>Determina n.94 del 26/10/2018</t>
  </si>
  <si>
    <t>Determina n.98 del 30/10/2018</t>
  </si>
  <si>
    <t>Determina n.99 del 30/10/2018</t>
  </si>
  <si>
    <t>Decteto n.79 del 28/03/2019</t>
  </si>
  <si>
    <t>Decreto n.246 del 04/09/2019</t>
  </si>
  <si>
    <t>1°SAL</t>
  </si>
  <si>
    <t>Decreto n.312 del 17/10/2019</t>
  </si>
  <si>
    <t>atto di liquidazione SAL finale</t>
  </si>
  <si>
    <t>Ord.</t>
  </si>
  <si>
    <t>CODICI</t>
  </si>
  <si>
    <t>USR</t>
  </si>
  <si>
    <t>Decreto n. 292 del 03/10/2019</t>
  </si>
  <si>
    <t>Decreto n.710 del 02/07/2020</t>
  </si>
  <si>
    <t>Decreto n. 296 del 17.04.2020</t>
  </si>
  <si>
    <t>Decreto n. 465 del 12/12/2019</t>
  </si>
  <si>
    <t>Decreto n. 129/L del 24/02/2020</t>
  </si>
  <si>
    <t xml:space="preserve"> Anticipazione 50%</t>
  </si>
  <si>
    <t>Decreto n. 1299 del 26/11/2020</t>
  </si>
  <si>
    <t xml:space="preserve"> Decreto n. 429 del 29/11/2019</t>
  </si>
  <si>
    <t>Decreto n. 107 del 27.01.2021</t>
  </si>
  <si>
    <t>Decreto n. 891 del 19.08.2020</t>
  </si>
  <si>
    <t>Decreto n. 551 del 28.05.2020</t>
  </si>
  <si>
    <t>Decreto n. 222 del 02.08.2019</t>
  </si>
  <si>
    <t>Decreto n. 434 del 02.12.2019</t>
  </si>
  <si>
    <t>Decreto n. 113 del 08.05.2019</t>
  </si>
  <si>
    <t xml:space="preserve">Decreto n. 400 del 18.11.2019 </t>
  </si>
  <si>
    <t>Decreto n. 1035 del 29.09.2020</t>
  </si>
  <si>
    <t>Decreto n. 146 del 13.06.2019</t>
  </si>
  <si>
    <t>Decreto n. 1222 del 6.11.2020</t>
  </si>
  <si>
    <t>Decreto n.450 del 14.05.2020</t>
  </si>
  <si>
    <t>Decreto n. 97 del 11/04/2019</t>
  </si>
  <si>
    <t>ord.</t>
  </si>
  <si>
    <t>Indirizzo</t>
  </si>
  <si>
    <t>1_Avviata la procedura di gara per la progettazione</t>
  </si>
  <si>
    <t>2_Affidato l'incarico di progettazione</t>
  </si>
  <si>
    <t>3_completato il progetto esecutivo</t>
  </si>
  <si>
    <t>4_Avviata la gara per affidamento lavori</t>
  </si>
  <si>
    <t>5_Lavori in esecuzione (in cantiere)</t>
  </si>
  <si>
    <t>6_Lavori conclusi</t>
  </si>
  <si>
    <t>parziale</t>
  </si>
  <si>
    <t>UFFICIO SPECIALE PER LA RICOSTRUZIONE  - SISMA 2016/17</t>
  </si>
  <si>
    <t xml:space="preserve">EDILIZIA DI CULTO </t>
  </si>
  <si>
    <t>ORDINANZE N. 23 - N. 32</t>
  </si>
  <si>
    <t>ORDINANZE N. 38 - N. 105</t>
  </si>
  <si>
    <t>Decreto n. 812_L del 23/07/2020</t>
  </si>
  <si>
    <t>Decreto n. 1845 del 19.10.2021</t>
  </si>
  <si>
    <t>Decreto n.1220 del 14.07.2021</t>
  </si>
  <si>
    <t>Decreto n.1984 del 03.11.2021</t>
  </si>
  <si>
    <t>Decreto n. 112 del 07.05.2019</t>
  </si>
  <si>
    <t>DECRETO N. 1986 DEL 03/11/2021</t>
  </si>
  <si>
    <t xml:space="preserve"> SALDO finale 80%</t>
  </si>
  <si>
    <t xml:space="preserve"> SALDO finale 20%</t>
  </si>
  <si>
    <t>DECRETO N. 1985 DEL 03/11/2021</t>
  </si>
  <si>
    <t>G97H20003470001</t>
  </si>
  <si>
    <t>località Aringo, via Picente</t>
  </si>
  <si>
    <t>località Busci, via del Riccio</t>
  </si>
  <si>
    <t>via Santa Maria, Via del Municipio</t>
  </si>
  <si>
    <t>Soggetto Attuatore</t>
  </si>
  <si>
    <t>I17H20005380001</t>
  </si>
  <si>
    <t>I47H20003510001</t>
  </si>
  <si>
    <t>F59D18000050001</t>
  </si>
  <si>
    <t>F69D18000080001</t>
  </si>
  <si>
    <t>I87H20003190001</t>
  </si>
  <si>
    <t>I87H20003250001</t>
  </si>
  <si>
    <t>I67H20004100001</t>
  </si>
  <si>
    <t>località Cesaproba</t>
  </si>
  <si>
    <t>località Marruci</t>
  </si>
  <si>
    <t>Chiesa Parrocchiale di San Giovanni Evangelista</t>
  </si>
  <si>
    <t>Chiesa di San Antonio Abate</t>
  </si>
  <si>
    <t>Chiesa di Santa Vittoria Vergine e Martire</t>
  </si>
  <si>
    <t>Chiesa di San Flaviano Vescovo</t>
  </si>
  <si>
    <t>Chiesa di San Carlo Borromeo Vescovo</t>
  </si>
  <si>
    <t>Chiesa di Nostra Signora delle Vittorie</t>
  </si>
  <si>
    <t>Chiesa di San Donato Martire (a.d. San Domenico)</t>
  </si>
  <si>
    <t>Chiesa dei Santi Pietro e Paolo (a.d. Chiesa di San Pietro Apostolo)</t>
  </si>
  <si>
    <t>Chiesa della Madonna della Neve (a.d. Cona Madonna della Neve)</t>
  </si>
  <si>
    <t>DECRETO N. 1185 del 06/07/2021</t>
  </si>
  <si>
    <t xml:space="preserve">DECRETO N. 155 DEL 25/01/2022 </t>
  </si>
  <si>
    <t>F99D18000200001</t>
  </si>
  <si>
    <t>9048808097</t>
  </si>
  <si>
    <t>910182251F</t>
  </si>
  <si>
    <t>904880916A</t>
  </si>
  <si>
    <t>904881023D</t>
  </si>
  <si>
    <t>9048811310</t>
  </si>
  <si>
    <t>90488123E3</t>
  </si>
  <si>
    <t>90488134B6</t>
  </si>
  <si>
    <t>9048814589</t>
  </si>
  <si>
    <t>91018246C5</t>
  </si>
  <si>
    <t>9101825798</t>
  </si>
  <si>
    <t>904881565C</t>
  </si>
  <si>
    <t>910182686B</t>
  </si>
  <si>
    <t>89613281CF</t>
  </si>
  <si>
    <t>F79D18000130001</t>
  </si>
  <si>
    <t>Decreto n. 142 del 06.06.2019</t>
  </si>
  <si>
    <t>Determina n.113 del 20.12.2018</t>
  </si>
  <si>
    <t>Decreto n. 2444 del 23.12.2021</t>
  </si>
  <si>
    <t>Decreto n.306 del  10.02.2022</t>
  </si>
  <si>
    <t>Decreto n. 2426 del 21.12.2021</t>
  </si>
  <si>
    <t>DECRETO N. 1035 DEL 22.06.2021</t>
  </si>
  <si>
    <t>Decreto n.173 del 10.03.2020</t>
  </si>
  <si>
    <t>Decreto n.35 del 23.01.2020</t>
  </si>
  <si>
    <t>Decreto n. 1209 del 03.11.2020</t>
  </si>
  <si>
    <t>Decreto n.233 del 01.04.2020</t>
  </si>
  <si>
    <t>Decreto n. 476 del 17.12.2019</t>
  </si>
  <si>
    <t>Decreto n. 47 del 28.01.2020</t>
  </si>
  <si>
    <t>Decreto n. 1474 del 31.08.2021</t>
  </si>
  <si>
    <t>DECRETO N. 635 DEL 14/03/2022</t>
  </si>
  <si>
    <t>DECRETO N. 636 DEL 14/03/2022</t>
  </si>
  <si>
    <t>DECRETO N. 683 DEL 17/03/2022</t>
  </si>
  <si>
    <t>DECRETO N. 684 DEL 17/03/2022</t>
  </si>
  <si>
    <t>DECRETO N. 685 DEL 17/03/2022</t>
  </si>
  <si>
    <t>DECRETO N. 686 DEL 17/03/2022</t>
  </si>
  <si>
    <t>DECRETO N. 687 DEL 17/03/2022</t>
  </si>
  <si>
    <t>DECRETO N. 688 DEL 17/03/2022</t>
  </si>
  <si>
    <t>DECRETO N. 689 DEL 17/03/2022</t>
  </si>
  <si>
    <t xml:space="preserve"> Decreto n. 751 del 24/03/2022</t>
  </si>
  <si>
    <t>DECRETO N. 799 del 29/03/2022</t>
  </si>
  <si>
    <t>DECRETO N. 800 del 29/03/2022</t>
  </si>
  <si>
    <t>904885468B</t>
  </si>
  <si>
    <t>910182793E</t>
  </si>
  <si>
    <t>Decreto n. 1379 del 06/06/2022</t>
  </si>
  <si>
    <t>Chiesa della Trasfigurazione (S.S. Salvatore)</t>
  </si>
  <si>
    <t>plafond TE</t>
  </si>
  <si>
    <t>plafond SBT</t>
  </si>
  <si>
    <t>plafond  SBT</t>
  </si>
  <si>
    <t>plafond  TE</t>
  </si>
  <si>
    <t>plafond  CH</t>
  </si>
  <si>
    <t>plafond  AQ</t>
  </si>
  <si>
    <t>plafond  PE</t>
  </si>
  <si>
    <t>plafond  AP</t>
  </si>
  <si>
    <t>plafond  SUL</t>
  </si>
  <si>
    <t>plafond ISO</t>
  </si>
  <si>
    <t>plafond CH</t>
  </si>
  <si>
    <t>plafond PE</t>
  </si>
  <si>
    <t>plafond AP</t>
  </si>
  <si>
    <t>plafond  CAR</t>
  </si>
  <si>
    <t>Decreto n. 1107 del 15,10,2020</t>
  </si>
  <si>
    <t>Decreto n.  232 del 19.02.2021</t>
  </si>
  <si>
    <t>Soggetto attuatore attuale ai sensi dell'Ord.105/2020</t>
  </si>
  <si>
    <t>Decreto n. 1631 del  07.07.2022</t>
  </si>
  <si>
    <t>I82E20000140001</t>
  </si>
  <si>
    <t>I82E20000150001</t>
  </si>
  <si>
    <t>I12E20000150001</t>
  </si>
  <si>
    <t>I82E2000130001</t>
  </si>
  <si>
    <t>Decreto n. 2058 del 08.09.2022</t>
  </si>
  <si>
    <t>Decreto n. 2025 del 05.09.2022</t>
  </si>
  <si>
    <t>Decreto n. 2036 del 05/09/2022</t>
  </si>
  <si>
    <t>DECRETO N. 2024 DEL 05/09/2022</t>
  </si>
  <si>
    <t>9385817D33</t>
  </si>
  <si>
    <t>9386182A69</t>
  </si>
  <si>
    <t>I92E20000130001</t>
  </si>
  <si>
    <t>località Pago, piazza XXV aprile 4</t>
  </si>
  <si>
    <t>Decreto n. 2301 del 07/10/2022</t>
  </si>
  <si>
    <t>Decreto n. 2303 del 07-10-2022</t>
  </si>
  <si>
    <t>Decreto n. 2304 del 07-10-2022</t>
  </si>
  <si>
    <t>Decreto n. 2305 del 07-10-2022</t>
  </si>
  <si>
    <t>Decreto n. 2962 del 28/12/2022</t>
  </si>
  <si>
    <t>Importo Programmato con 105</t>
  </si>
  <si>
    <t>Importo Riprogrammato con 132</t>
  </si>
  <si>
    <t>somma ORD n. 132</t>
  </si>
  <si>
    <t>Importo Programmato</t>
  </si>
  <si>
    <t>Soggetto attuatore</t>
  </si>
  <si>
    <t>ID 132 2022</t>
  </si>
  <si>
    <t>ID 105 2020</t>
  </si>
  <si>
    <t>D_58_2022</t>
  </si>
  <si>
    <t>D_59_2022</t>
  </si>
  <si>
    <t>D_60_2022</t>
  </si>
  <si>
    <t>D_61_2022</t>
  </si>
  <si>
    <t>D_62_2022</t>
  </si>
  <si>
    <t>D_63_2022</t>
  </si>
  <si>
    <t>D_64_2022</t>
  </si>
  <si>
    <t>D_65_2022</t>
  </si>
  <si>
    <t>D_66_2022</t>
  </si>
  <si>
    <t>D_67_2022</t>
  </si>
  <si>
    <t>D_68_2022</t>
  </si>
  <si>
    <t>D_69_2022</t>
  </si>
  <si>
    <t>D_70_2022</t>
  </si>
  <si>
    <t>D_71_2022</t>
  </si>
  <si>
    <t>D_72_2022</t>
  </si>
  <si>
    <t>D_73_2022</t>
  </si>
  <si>
    <t>D_74_2022</t>
  </si>
  <si>
    <t>Via Duca Degli Abruzzi</t>
  </si>
  <si>
    <t>Via Roma</t>
  </si>
  <si>
    <t>Via Delle Croci</t>
  </si>
  <si>
    <t>Collepietro</t>
  </si>
  <si>
    <t>Scoppito</t>
  </si>
  <si>
    <t>Via Piedicolle Fano</t>
  </si>
  <si>
    <t>Navelli</t>
  </si>
  <si>
    <t>Via Sotto La Chiesa</t>
  </si>
  <si>
    <t>Chiesa di Sant'Antonio</t>
  </si>
  <si>
    <t>Chiesa del Beato Andrea</t>
  </si>
  <si>
    <t>Chiesa di San Flaviano</t>
  </si>
  <si>
    <t>Chiesa delle Anime Sante</t>
  </si>
  <si>
    <t>Chiesa della Madonna del Buon Consiglio</t>
  </si>
  <si>
    <t>Chiesa di Santa Maria Fontepianura</t>
  </si>
  <si>
    <t>Chiesa di San Pietro Apostolo</t>
  </si>
  <si>
    <t>Chiesa di San Tommaso Apostolo</t>
  </si>
  <si>
    <t>D_138_2022</t>
  </si>
  <si>
    <t>D_144_2022</t>
  </si>
  <si>
    <t>D_145_2022</t>
  </si>
  <si>
    <t>D_150_2022</t>
  </si>
  <si>
    <t>D_151_2022</t>
  </si>
  <si>
    <t>D_152_2022</t>
  </si>
  <si>
    <t>D_153_2022</t>
  </si>
  <si>
    <t>Arcidiocesi di Chieti - Vasto</t>
  </si>
  <si>
    <t>Chiesa di San Giuseppe</t>
  </si>
  <si>
    <t>Chiesa di Santo Stefano Protomartire</t>
  </si>
  <si>
    <t>Chiesa di Maria Santissima dei Raccomandati</t>
  </si>
  <si>
    <t>Torrevecchia Teatina</t>
  </si>
  <si>
    <t>Castelferrato di Torrevecchia Teatina</t>
  </si>
  <si>
    <t>Casalincontrada</t>
  </si>
  <si>
    <t>Piazza Garibaldi</t>
  </si>
  <si>
    <t>Gessopalena</t>
  </si>
  <si>
    <t>D_200_2022</t>
  </si>
  <si>
    <t>D_201_2022</t>
  </si>
  <si>
    <t>D_202_2022</t>
  </si>
  <si>
    <t>D_203_2022</t>
  </si>
  <si>
    <t>D_204_2022</t>
  </si>
  <si>
    <t>D_205_2022</t>
  </si>
  <si>
    <t>D_206_2022</t>
  </si>
  <si>
    <t>D_207_2022</t>
  </si>
  <si>
    <t>D_208_2022</t>
  </si>
  <si>
    <t>D_209_2022</t>
  </si>
  <si>
    <t>D_210_2022</t>
  </si>
  <si>
    <t>D_211_2022</t>
  </si>
  <si>
    <t>Arcidiocesi di Pescara - Penne</t>
  </si>
  <si>
    <t>Chiesa di San Lorenzo Diacono e Martire</t>
  </si>
  <si>
    <t>Chiesa di San Giacomo Apostolo</t>
  </si>
  <si>
    <t>Chiesa di San Biagio Vescovo e Martire</t>
  </si>
  <si>
    <t>Chiesa della Beata Vergine Maria «La Nova»</t>
  </si>
  <si>
    <t>Chiesa della Beata Vergine Maria del Soccorso</t>
  </si>
  <si>
    <t>Chiesa di San Bernardo</t>
  </si>
  <si>
    <t>Chiesa di Sant'Antonio Abate</t>
  </si>
  <si>
    <t>Civitaquana</t>
  </si>
  <si>
    <t>Nocciano</t>
  </si>
  <si>
    <t>Montefino</t>
  </si>
  <si>
    <t>Cermignano</t>
  </si>
  <si>
    <t>Via Salita Al Castello, 15</t>
  </si>
  <si>
    <t>Cellino Attanasio</t>
  </si>
  <si>
    <t>Picciano</t>
  </si>
  <si>
    <t>Bisenti</t>
  </si>
  <si>
    <t>D_249_2022</t>
  </si>
  <si>
    <t>D_250_2022</t>
  </si>
  <si>
    <t>Diocesi di San Benedetto del Tronto - Ripatransone - Montalto</t>
  </si>
  <si>
    <t>Piano S. Pietro, Cerqueto</t>
  </si>
  <si>
    <t>Localita' Gabbiano</t>
  </si>
  <si>
    <t>D_255_2022</t>
  </si>
  <si>
    <t>Diocesi di Sora - Cassino - Aquino - Pontecorvo</t>
  </si>
  <si>
    <t>Chiesa parrocchiale di Santa Maria</t>
  </si>
  <si>
    <t>San Vicenzo Valle Roveto</t>
  </si>
  <si>
    <t>Piazza Santa Maria</t>
  </si>
  <si>
    <t>D_256_2022</t>
  </si>
  <si>
    <t>D_257_2022</t>
  </si>
  <si>
    <t>D_258_2022</t>
  </si>
  <si>
    <t>D_259_2022</t>
  </si>
  <si>
    <t>D_260_2022</t>
  </si>
  <si>
    <t>D_261_2022</t>
  </si>
  <si>
    <t>D_262_2022</t>
  </si>
  <si>
    <t>D_263_2022</t>
  </si>
  <si>
    <t>D_264_2022</t>
  </si>
  <si>
    <t>D_265_2022</t>
  </si>
  <si>
    <t>D_266_2022</t>
  </si>
  <si>
    <t>D_267_2022</t>
  </si>
  <si>
    <t>D_268_2022</t>
  </si>
  <si>
    <t>D_269_2022</t>
  </si>
  <si>
    <t>D_270_2022</t>
  </si>
  <si>
    <t>D_271_2022</t>
  </si>
  <si>
    <t>Chiesa di Santa Maria della Pace</t>
  </si>
  <si>
    <t>Chiesa della Madonna del Ruvo</t>
  </si>
  <si>
    <t>Chiesa di Santa Maria della Valle</t>
  </si>
  <si>
    <t>Chiesa di San Pietro</t>
  </si>
  <si>
    <t>Chiesa di Santa Maria di Montevergine</t>
  </si>
  <si>
    <t>Chiesa di Santa Maria del Rosario</t>
  </si>
  <si>
    <t>Chiesa della Beata Vergine Maria</t>
  </si>
  <si>
    <t>Via Della Porta</t>
  </si>
  <si>
    <t>Calascio</t>
  </si>
  <si>
    <t>Piazza Della Vittoria</t>
  </si>
  <si>
    <t>Capestrano</t>
  </si>
  <si>
    <t>Piazza Del Mercato</t>
  </si>
  <si>
    <t>Carapelle Calvisio</t>
  </si>
  <si>
    <t>Via Capestrano</t>
  </si>
  <si>
    <t>Santo Stefano di Sessanio</t>
  </si>
  <si>
    <t>Via Della Chiesa,121</t>
  </si>
  <si>
    <t>Via S. Giovanni,1</t>
  </si>
  <si>
    <t>Scanno</t>
  </si>
  <si>
    <t>Piazza Santa Maria della Valle</t>
  </si>
  <si>
    <t>Sulmona</t>
  </si>
  <si>
    <t>Via Buonomini</t>
  </si>
  <si>
    <t>SR 479 per Pettorano sul Gizio</t>
  </si>
  <si>
    <t>Introdacqua</t>
  </si>
  <si>
    <t>Cantone</t>
  </si>
  <si>
    <t>Piazza Della Chiesa</t>
  </si>
  <si>
    <t>San Benedetto in Perillis</t>
  </si>
  <si>
    <t>Via Macchia, 8</t>
  </si>
  <si>
    <t>Cansano</t>
  </si>
  <si>
    <t>Via Del Balzo</t>
  </si>
  <si>
    <t>Civitella Alfedena</t>
  </si>
  <si>
    <t>Piazza San Nicola, 29</t>
  </si>
  <si>
    <t>Barrea</t>
  </si>
  <si>
    <t>Castelvecchio Subequo</t>
  </si>
  <si>
    <t>Via Umberto I, 53</t>
  </si>
  <si>
    <t>D_297_2022-40/2020</t>
  </si>
  <si>
    <t>D_298_2022-668/2020</t>
  </si>
  <si>
    <t>D_300_2022-50/2020</t>
  </si>
  <si>
    <t>D_301_2022-55/2020</t>
  </si>
  <si>
    <t>D_302_2022-62/2020</t>
  </si>
  <si>
    <t>D_303_2022-69/2020</t>
  </si>
  <si>
    <t>D_304_2022-74/2020</t>
  </si>
  <si>
    <t>D_305_2022-77/2020</t>
  </si>
  <si>
    <t>D_306_2022-82/2020</t>
  </si>
  <si>
    <t>D_272_2022</t>
  </si>
  <si>
    <t>D_273_2022</t>
  </si>
  <si>
    <t>D_274_2022</t>
  </si>
  <si>
    <t>D_275_2022</t>
  </si>
  <si>
    <t>D_276_2022</t>
  </si>
  <si>
    <t>D_277_2022</t>
  </si>
  <si>
    <t>D_278_2022</t>
  </si>
  <si>
    <t>D_279_2022</t>
  </si>
  <si>
    <t>D_280_2022</t>
  </si>
  <si>
    <t>D_281_2022</t>
  </si>
  <si>
    <t>D_282_2022</t>
  </si>
  <si>
    <t>D_283_2022</t>
  </si>
  <si>
    <t>D_284_2022</t>
  </si>
  <si>
    <t>D_285_2022</t>
  </si>
  <si>
    <t>D_286_2022</t>
  </si>
  <si>
    <t>D_287_2022</t>
  </si>
  <si>
    <t>D_288_2022</t>
  </si>
  <si>
    <t>D_289_2022</t>
  </si>
  <si>
    <t>D_290_2022</t>
  </si>
  <si>
    <t>D_291_2022</t>
  </si>
  <si>
    <t>D_292_2022</t>
  </si>
  <si>
    <t>D_293_2022</t>
  </si>
  <si>
    <t>D_294_2022</t>
  </si>
  <si>
    <t>D_295_2022</t>
  </si>
  <si>
    <t>D_296_2022</t>
  </si>
  <si>
    <t>Chiesa dell'Immacolata Concezione</t>
  </si>
  <si>
    <t>Chiesa del Santo Rosario</t>
  </si>
  <si>
    <t>Chiesa di Santa Maria in Cartecchio</t>
  </si>
  <si>
    <t>Chiesa di San Luca</t>
  </si>
  <si>
    <t>Chiesa di Santo Stefano</t>
  </si>
  <si>
    <t>Chiesa di Santa Maria ad Melatinum</t>
  </si>
  <si>
    <t>Chiesa di San Felice</t>
  </si>
  <si>
    <t>Chiesa della Madonna Assunta (detta Santa Maria)</t>
  </si>
  <si>
    <t>Chiesa di Santa Maria de Praedis</t>
  </si>
  <si>
    <t>Loc. Frattoli</t>
  </si>
  <si>
    <t>Isola del Gran Sasso</t>
  </si>
  <si>
    <t>Fraz. Pretara</t>
  </si>
  <si>
    <t>Mosciano Sant'Angelo</t>
  </si>
  <si>
    <t>Contrada Convento, 3</t>
  </si>
  <si>
    <t>Corso De Michetti</t>
  </si>
  <si>
    <t>Fraz. Rapino</t>
  </si>
  <si>
    <t>Putignano</t>
  </si>
  <si>
    <t>Fraz. Colle Santa Maria</t>
  </si>
  <si>
    <t>Fraz. Spiano</t>
  </si>
  <si>
    <t>Pantaneto</t>
  </si>
  <si>
    <t>Colleminuccio</t>
  </si>
  <si>
    <t>Canzano</t>
  </si>
  <si>
    <t>Via Lugi Marinelli</t>
  </si>
  <si>
    <t>Via San Giacomo, località Gagliano</t>
  </si>
  <si>
    <t>Strada Provinciale 47, località Caiano</t>
  </si>
  <si>
    <t>Borgo Pagliera Vecchia, località Petuccia</t>
  </si>
  <si>
    <t>Contrada Cartecchio, 48</t>
  </si>
  <si>
    <t>Piazza Iv Novembre</t>
  </si>
  <si>
    <t xml:space="preserve">Corso de Michetti </t>
  </si>
  <si>
    <t>Fraz. Garrano Basso</t>
  </si>
  <si>
    <t>Fraz. Castigione Della Valle</t>
  </si>
  <si>
    <t>Chiesa di Santa Maria in Porcellianum</t>
  </si>
  <si>
    <t>E_316_2022</t>
  </si>
  <si>
    <t>E_325_2022</t>
  </si>
  <si>
    <t>E_327_2022</t>
  </si>
  <si>
    <t>E_331_2022</t>
  </si>
  <si>
    <t>Chiesa di Santa Maria dei Lumi</t>
  </si>
  <si>
    <t xml:space="preserve">Chiesa di San Francesco </t>
  </si>
  <si>
    <t>Frati minori Conventuali Provincia Abruzzo</t>
  </si>
  <si>
    <t>Piazza Santa Maria dei Lumi,1</t>
  </si>
  <si>
    <t>Magliano de' Marsi</t>
  </si>
  <si>
    <t>Piazza Padre Francesco Lolli</t>
  </si>
  <si>
    <t>Lama dei Peligni</t>
  </si>
  <si>
    <t>Via Del Convento</t>
  </si>
  <si>
    <t>Via Salvatore Fumo, località Villa Vomano</t>
  </si>
  <si>
    <t>Via San Giovanni da Capestrano, località Colle Santa Lucia</t>
  </si>
  <si>
    <t>P.Zza Sardello Da Goito</t>
  </si>
  <si>
    <t>Via San Lorenzo</t>
  </si>
  <si>
    <t>Via G. Marconi, 2</t>
  </si>
  <si>
    <t>Largo G. Oberdan</t>
  </si>
  <si>
    <t>plafond  SO</t>
  </si>
  <si>
    <t>plafond  SU</t>
  </si>
  <si>
    <t>plafond  EECR</t>
  </si>
  <si>
    <t>D_299_2022-42/2020</t>
  </si>
  <si>
    <t xml:space="preserve">I75G19000200002 </t>
  </si>
  <si>
    <t>83306172A0</t>
  </si>
  <si>
    <t>Chiesa di Santa Felicita</t>
  </si>
  <si>
    <t>G82E22000660001</t>
  </si>
  <si>
    <t>G52E22000610001</t>
  </si>
  <si>
    <t>G32E22001090001</t>
  </si>
  <si>
    <t>G62E22000920001</t>
  </si>
  <si>
    <t>G52E22000620001</t>
  </si>
  <si>
    <t>G52E22000630001</t>
  </si>
  <si>
    <t>G42E22000480001</t>
  </si>
  <si>
    <t>G42E22000490001</t>
  </si>
  <si>
    <t>G62E22000930001</t>
  </si>
  <si>
    <t>Decreto n. 562 del 29-03-2023</t>
  </si>
  <si>
    <t>Decreto n. 561 del 29-03-2023</t>
  </si>
  <si>
    <t>D_342_2022</t>
  </si>
  <si>
    <t>Contrada Santa Lucia</t>
  </si>
  <si>
    <t>D_343_2022</t>
  </si>
  <si>
    <t>Nereto</t>
  </si>
  <si>
    <t>Villa Petto</t>
  </si>
  <si>
    <t>Chiesa della Madonna della Lacrima o della Sgrima</t>
  </si>
  <si>
    <t>Chiesa di Santa Maria della Consolazione</t>
  </si>
  <si>
    <t>D_346_2022</t>
  </si>
  <si>
    <t xml:space="preserve">Chiesa della Nativita' di Maria </t>
  </si>
  <si>
    <t>località Vigliano</t>
  </si>
  <si>
    <t>Str. Prov. 491</t>
  </si>
  <si>
    <t>Chiesa dei Santi Cipriano e Giustina</t>
  </si>
  <si>
    <t>J96I22000070001</t>
  </si>
  <si>
    <t>J96I22000080001</t>
  </si>
  <si>
    <t>J56I22000040001</t>
  </si>
  <si>
    <t>J56I22000050001</t>
  </si>
  <si>
    <t>J96I22000090001</t>
  </si>
  <si>
    <t>J66I22000030001</t>
  </si>
  <si>
    <t>J56I22000060001</t>
  </si>
  <si>
    <t>J76I22000050001</t>
  </si>
  <si>
    <t>J16I22000100001</t>
  </si>
  <si>
    <t>J26I23000020001</t>
  </si>
  <si>
    <t>J76I23000000001</t>
  </si>
  <si>
    <t>J36I23000010001</t>
  </si>
  <si>
    <t>J76I23000010001</t>
  </si>
  <si>
    <t>J35H23000030001</t>
  </si>
  <si>
    <t>J36I23000020001</t>
  </si>
  <si>
    <t>J26I22000020001</t>
  </si>
  <si>
    <t>Istituto Sostentamento del Clero de L'Aquila</t>
  </si>
  <si>
    <t>D_344_2022</t>
  </si>
  <si>
    <t>D_345_2022</t>
  </si>
  <si>
    <t>località Rocche, Via principale</t>
  </si>
  <si>
    <t>localita Villa Passo, Via Controvenere</t>
  </si>
  <si>
    <t>località Pago, Via San Cipriano</t>
  </si>
  <si>
    <t>Piazza Vittorio Emanuele</t>
  </si>
  <si>
    <t>Decreto n. 1050 del 30/05/2023</t>
  </si>
  <si>
    <t>Decreto n. 1049 del 30/05/2023</t>
  </si>
  <si>
    <t>Decreto n. 1048 del 30/05/2023</t>
  </si>
  <si>
    <t>Decreto n. 1047 del 30/05/2023</t>
  </si>
  <si>
    <t>Decreto n. 1046 del 30/05/2023</t>
  </si>
  <si>
    <t>Decreto n. 1044 del 30/05/2023</t>
  </si>
  <si>
    <t>Decreto n. 1041 del 30/05/2023</t>
  </si>
  <si>
    <t>Decreto n. 1042 del 30/05/2023</t>
  </si>
  <si>
    <t>Decreto n. 1043 del 30/05/2023</t>
  </si>
  <si>
    <t>Decreto n. 1045 del 30/05/2023</t>
  </si>
  <si>
    <t>F82E22000780001</t>
  </si>
  <si>
    <t>H76I22000600001</t>
  </si>
  <si>
    <t>H86I22000750001</t>
  </si>
  <si>
    <t>H36I22000350001</t>
  </si>
  <si>
    <t>H46I22000300001</t>
  </si>
  <si>
    <t>H76I22000610001</t>
  </si>
  <si>
    <t>H26I22000180001</t>
  </si>
  <si>
    <t>H46I22000310001</t>
  </si>
  <si>
    <t>H46I22000320001</t>
  </si>
  <si>
    <t>H46I22000340001</t>
  </si>
  <si>
    <t>H46I22000370001</t>
  </si>
  <si>
    <t>H46I22000380001</t>
  </si>
  <si>
    <t>H46I22000350001</t>
  </si>
  <si>
    <t>H46I22000330001</t>
  </si>
  <si>
    <t>H46I22000360001</t>
  </si>
  <si>
    <t>H96I22000620001</t>
  </si>
  <si>
    <t>H46I22000390001</t>
  </si>
  <si>
    <t>H46I22000400001</t>
  </si>
  <si>
    <t>H46I22000410001</t>
  </si>
  <si>
    <t>H46I22000420001</t>
  </si>
  <si>
    <t>H36I22000360001</t>
  </si>
  <si>
    <t>H76I22000630001</t>
  </si>
  <si>
    <t>H86I22000760001</t>
  </si>
  <si>
    <t>H86I22000770001</t>
  </si>
  <si>
    <t>H36I22000370001</t>
  </si>
  <si>
    <t>H96I22000630001</t>
  </si>
  <si>
    <t>H86I22000780001</t>
  </si>
  <si>
    <t>H76I22000650001</t>
  </si>
  <si>
    <t>H76I22000640001</t>
  </si>
  <si>
    <t>B72E22044620001</t>
  </si>
  <si>
    <t>Decreto n. 1164 del 13/06/2023</t>
  </si>
  <si>
    <t>Decreto n. 1163 del 13/06/2023</t>
  </si>
  <si>
    <t>Decreto n. 1162 del 13/06/2023</t>
  </si>
  <si>
    <t>Decreto n. 1097 del 06/06/2023</t>
  </si>
  <si>
    <t>Decreto n. 1098 del 06/06/2023</t>
  </si>
  <si>
    <t>Decreto n. 1099 del 06/06/2023</t>
  </si>
  <si>
    <t>Decreto n. 1100 del 06/06/2023</t>
  </si>
  <si>
    <t>F72E22000480001</t>
  </si>
  <si>
    <t>F12E22000660001</t>
  </si>
  <si>
    <t>I92E20000140001</t>
  </si>
  <si>
    <t>J35H22000220001</t>
  </si>
  <si>
    <t>piazza della chiesa</t>
  </si>
  <si>
    <t>J82E22000590001</t>
  </si>
  <si>
    <t>Frazione Ciarelli</t>
  </si>
  <si>
    <t>931/ 2023</t>
  </si>
  <si>
    <t>Chiesa delle Benedettine di San Giovanni</t>
  </si>
  <si>
    <t>è una ex 32</t>
  </si>
  <si>
    <t>Decreto n.1458 del 18.07.2023</t>
  </si>
  <si>
    <t>Decreto n.1459 del 18.07.2023</t>
  </si>
  <si>
    <t>Decreto n.1460 del 18.07.2023</t>
  </si>
  <si>
    <t>Decreto n.1461 del 18.07.2023</t>
  </si>
  <si>
    <t>Decreto n.1462 del 18.07.2023</t>
  </si>
  <si>
    <t>Decreto n.1463 del 18.07.2023</t>
  </si>
  <si>
    <t>Decreto n.1464 del 18.07.2023</t>
  </si>
  <si>
    <t>Decreto n.1465 del 18.07.2023</t>
  </si>
  <si>
    <t>Decreto n.1466 del 18.07.2023</t>
  </si>
  <si>
    <t>Decreto n.1467 del 18.07.2023</t>
  </si>
  <si>
    <t>Decreto n.1468 del 18.07.2023</t>
  </si>
  <si>
    <t>Decreto n.1469 del 18.07.2023</t>
  </si>
  <si>
    <t>Decreto n.1533 del 25/07/2023</t>
  </si>
  <si>
    <t>Decreto n.1534 del 25/07/2023</t>
  </si>
  <si>
    <t>Decreto n.1535 del 25/07/2023</t>
  </si>
  <si>
    <t>Decreto n.1536 del 25/07/2023</t>
  </si>
  <si>
    <t>Decreto n.1537 del 25/07/2023</t>
  </si>
  <si>
    <t>Decreto n.1541 del 25/07/2023</t>
  </si>
  <si>
    <t>Decreto n.1540 del 25/07/2023</t>
  </si>
  <si>
    <t>Decreto n.1539 del 25/07/2023</t>
  </si>
  <si>
    <t>Decreto n.1538 del 25/07/2023</t>
  </si>
  <si>
    <t>Decreto n.1546 del 25/07/2023</t>
  </si>
  <si>
    <t>Decreto n.1545 del 25/07/2023</t>
  </si>
  <si>
    <t>Decreto n.1544 del 25/07/2023</t>
  </si>
  <si>
    <t>Decreto n.1543 del 25/07/2023</t>
  </si>
  <si>
    <t>Decreto n.1542 del 25/07/2023</t>
  </si>
  <si>
    <t>Decreto n.1552 del 25/07/2023</t>
  </si>
  <si>
    <t>Decreto n.1551 del 25/07/2023</t>
  </si>
  <si>
    <t>Decreto n.1550 del 25/07/2023</t>
  </si>
  <si>
    <t>Decreto n.1549 del 25/07/2023</t>
  </si>
  <si>
    <t>Decreto n.1548 del 25/07/2023</t>
  </si>
  <si>
    <t>Decreto n.1547 del 25/07/2023</t>
  </si>
  <si>
    <t>Decreto n.1556 del 25/07/2023</t>
  </si>
  <si>
    <t>Decreto n.1555 del 25/07/2023</t>
  </si>
  <si>
    <t>Decreto n.1554 del 25/07/2023</t>
  </si>
  <si>
    <t>Decreto n.1553 del 25/07/2023</t>
  </si>
  <si>
    <t>Decreto n.1560 del 25/07/2023</t>
  </si>
  <si>
    <t>Decreto n.1559 del 25/07/2023</t>
  </si>
  <si>
    <t>Decreto n.1558 del 25/07/2023</t>
  </si>
  <si>
    <t>Decreto n.1557 del 25/07/2023</t>
  </si>
  <si>
    <t>Decreto n.1565 del 25/07/2023</t>
  </si>
  <si>
    <t>Decreto n.1564 del 25/07/2023</t>
  </si>
  <si>
    <t>Decreto n.1563 del 25/07/2023</t>
  </si>
  <si>
    <t>Decreto n.1562 del 25/07/2023</t>
  </si>
  <si>
    <t>Decreto n.1561 del 25/07/2023</t>
  </si>
  <si>
    <t>Decreto n.1569 del 25/07/2023</t>
  </si>
  <si>
    <t>Decreto n.1568 del 25/07/2023</t>
  </si>
  <si>
    <t>Decreto n.1567 del 25/07/2023</t>
  </si>
  <si>
    <t>Decreto n.1566 del 25/07/2023</t>
  </si>
  <si>
    <t>R_Rinunce/Revoche</t>
  </si>
  <si>
    <t>località Villa Passo</t>
  </si>
  <si>
    <t>F72E22000490001</t>
  </si>
  <si>
    <t>Suore Francescane di Santa Filippa Mareri</t>
  </si>
  <si>
    <t>ORDINANZA N. 132</t>
  </si>
  <si>
    <t>Chiesa di San Mauro</t>
  </si>
  <si>
    <t>Decreto n. 1957 del 20/09/2023</t>
  </si>
  <si>
    <t>Decreto n. 1958 del 20/09/2023</t>
  </si>
  <si>
    <t>località Santa Vittoria, via Aterno</t>
  </si>
  <si>
    <t>Belvedere di Collepietro</t>
  </si>
  <si>
    <t>località Santa Maria</t>
  </si>
  <si>
    <t>D56I23000020001</t>
  </si>
  <si>
    <t>Decreto n. 2028 del 29/09/2023</t>
  </si>
  <si>
    <t>Via Papa Giovanni XXIII, 1</t>
  </si>
  <si>
    <t>Città Sant'Angelo</t>
  </si>
  <si>
    <t>I92E22000520001</t>
  </si>
  <si>
    <t>I92E22000530001</t>
  </si>
  <si>
    <t>I92E22000540001</t>
  </si>
  <si>
    <t>Decreto n. 2073 del 03/10/2023</t>
  </si>
  <si>
    <t xml:space="preserve">Chiesa di San Nicola </t>
  </si>
  <si>
    <t>H46I22000440001</t>
  </si>
  <si>
    <t>frazione Fano A Corno</t>
  </si>
  <si>
    <t>piazza Ranalli</t>
  </si>
  <si>
    <t>G36I22000070001</t>
  </si>
  <si>
    <t>Decreto n. 2147 del 12/10/2023</t>
  </si>
  <si>
    <t>H72E22000690001</t>
  </si>
  <si>
    <t>H72E22000700001</t>
  </si>
  <si>
    <t>Decreto n. 1959 del 20/09/2023</t>
  </si>
  <si>
    <t>A026464D28</t>
  </si>
  <si>
    <t>A026481519</t>
  </si>
  <si>
    <t>A0264933F4</t>
  </si>
  <si>
    <t>A0264AD967</t>
  </si>
  <si>
    <t>A026457271</t>
  </si>
  <si>
    <t>A0275EE66E</t>
  </si>
  <si>
    <t>A0275FF476</t>
  </si>
  <si>
    <t>A027634034</t>
  </si>
  <si>
    <t>A02764D4D4</t>
  </si>
  <si>
    <t>A02765F3AF</t>
  </si>
  <si>
    <t>A0264C7EDA</t>
  </si>
  <si>
    <t>A0264E46CB</t>
  </si>
  <si>
    <t>A0264F4400</t>
  </si>
  <si>
    <t>A026509554</t>
  </si>
  <si>
    <t>A02651A35C</t>
  </si>
  <si>
    <t>A026527E13</t>
  </si>
  <si>
    <t>A02655FC4A</t>
  </si>
  <si>
    <t>A02656C706</t>
  </si>
  <si>
    <t>A026584AD3</t>
  </si>
  <si>
    <t>A02659ACFA</t>
  </si>
  <si>
    <t>A0265ABB02</t>
  </si>
  <si>
    <t>A0265C1D29</t>
  </si>
  <si>
    <t>A0265D7F50</t>
  </si>
  <si>
    <t>A0265EE24F</t>
  </si>
  <si>
    <t>A02660BA3B</t>
  </si>
  <si>
    <t>A02662B4A5</t>
  </si>
  <si>
    <t>A02664CFDD</t>
  </si>
  <si>
    <t>Decreto n. 2302 del 07/10/2022</t>
  </si>
  <si>
    <t>Decreto n. 2413 del 10/11/2023</t>
  </si>
  <si>
    <t>Decreto n. 2412 del 10/11/2023</t>
  </si>
  <si>
    <t>Decreto n. 2431 del 14/11/2023</t>
  </si>
  <si>
    <t>Decreto n. 2432 del 14/11/2023</t>
  </si>
  <si>
    <t>Arcidiocesi di L'Aquila</t>
  </si>
  <si>
    <t>DECRETO N. 2468 del 16/11/2023</t>
  </si>
  <si>
    <t>DECRETO N. 2459 del 16/11/2023</t>
  </si>
  <si>
    <t>DECRETO N. 2460 del 16/11/2023</t>
  </si>
  <si>
    <t>DECRETO N. 2461 del 16-11-2023</t>
  </si>
  <si>
    <t>DECRETO N. 2462 del 16/11/2023</t>
  </si>
  <si>
    <t>DECRETO N. 2463 del 16/11/2023</t>
  </si>
  <si>
    <t>DECRETO N. 2464 del 16/11/2023</t>
  </si>
  <si>
    <t>DECRETO N. 2465 del 16/11/2023</t>
  </si>
  <si>
    <t>DECRETO N. 2466 del 16/11/2023</t>
  </si>
  <si>
    <t>DECRETO N. 2467 del 16/11/2023</t>
  </si>
  <si>
    <t>E72E22001170001</t>
  </si>
  <si>
    <t>9101810B36</t>
  </si>
  <si>
    <t>Monastero Monache Benedettine "SS. Annunziata Stella dell'Evangelizzazione"</t>
  </si>
  <si>
    <t>Provincia di S. Bonaventura dei Frati Minori</t>
  </si>
  <si>
    <t>Decreto n. 2701 del 05/12/2023</t>
  </si>
  <si>
    <t>SOMME EROGATE AI SOGGETTI ATTUATORI</t>
  </si>
  <si>
    <t>Decreto n. 2702 del 05.12.2023</t>
  </si>
  <si>
    <t>Decreto n. 708 del 02.07.2020</t>
  </si>
  <si>
    <t>Chiesa di Santi Francesco di Paola e Pasquale Baylon</t>
  </si>
  <si>
    <t>Decreto n. 2814 del 13/12/2023</t>
  </si>
  <si>
    <t>Decreto n. 2819 del 13/12/2023</t>
  </si>
  <si>
    <t>Decreto n.2818 del 13/12/2023</t>
  </si>
  <si>
    <t>Decreto n.2817 del 13/12/2023</t>
  </si>
  <si>
    <t>Decreto n.2816 del 13/12/2023</t>
  </si>
  <si>
    <t>Decreto n.2815 del 13/12/2023</t>
  </si>
  <si>
    <t>Decreto n.2813 del 13/12/2023</t>
  </si>
  <si>
    <t>Decreto n.2809 del 13/12/2023</t>
  </si>
  <si>
    <t>Decreto n.2810 del 13/12/2023</t>
  </si>
  <si>
    <t>Decreto n.1040 del 30/05/2023</t>
  </si>
  <si>
    <t>Decreto n.2811 del 13/12/2023</t>
  </si>
  <si>
    <t>Decreto n.2812 del 13/12/2023</t>
  </si>
  <si>
    <t>D_334_2022</t>
  </si>
  <si>
    <t>I86I23000060001</t>
  </si>
  <si>
    <t>I16I23000110001</t>
  </si>
  <si>
    <t>I16I23000100001</t>
  </si>
  <si>
    <t>I26I23000100001</t>
  </si>
  <si>
    <t>I26I23000110001</t>
  </si>
  <si>
    <t>I86I23000070001</t>
  </si>
  <si>
    <t>I16I23000120001</t>
  </si>
  <si>
    <t>Chiesa Madonna del Carmine (a.d. Chiesa di San Nicola)</t>
  </si>
  <si>
    <t xml:space="preserve">Chiesa della Madonna delle Grazie </t>
  </si>
  <si>
    <t>Chiesa di San Nicola</t>
  </si>
  <si>
    <t>Chiesa di San Salvatore</t>
  </si>
  <si>
    <t>Chiesa di San Salvatore (a.d. Chiesa di San Nicola)</t>
  </si>
  <si>
    <t>frazione Schiaviano</t>
  </si>
  <si>
    <t>Marana</t>
  </si>
  <si>
    <t>Decreto n. 121 del 23/01/2024</t>
  </si>
  <si>
    <t>0_Non Avviato</t>
  </si>
  <si>
    <t>Decreto n. 229 del 06/02/2024</t>
  </si>
  <si>
    <t>Decreto n. 231 del 06/02/2024</t>
  </si>
  <si>
    <t>Decreto n. 232 del 06/02/2024</t>
  </si>
  <si>
    <t>Decreto n. 244 del 06/02/2024</t>
  </si>
  <si>
    <t>Decreto n. 243 del 06/02/2024</t>
  </si>
  <si>
    <t>Decreto n. 247 del 07/02/2024</t>
  </si>
  <si>
    <t>Decreto n. 248 del 07/02/2024</t>
  </si>
  <si>
    <t>Decreto n. 249 del 07/02/2024</t>
  </si>
  <si>
    <t>Decreto n. 250 del 07/02/2024</t>
  </si>
  <si>
    <t>Decreto n. 251 del 07/02/2024</t>
  </si>
  <si>
    <t>Decreto n. 252 del 07/02/2024</t>
  </si>
  <si>
    <t>Decreto n. 253 del 07/02/2024</t>
  </si>
  <si>
    <t>Decreto n. 400 del 27/02/2024</t>
  </si>
  <si>
    <t>Decreto n. 399 del 27/02/2024</t>
  </si>
  <si>
    <t xml:space="preserve">DETERMINAZIONE N.48 </t>
  </si>
  <si>
    <t>Decreto n. 450 del 05/03/2024</t>
  </si>
  <si>
    <t>Decreto n. 609 del 25/03/2024</t>
  </si>
  <si>
    <t>Decreto n. 718 del 10/04/2024</t>
  </si>
  <si>
    <t>Decreto n. 747 del 12/04/2024</t>
  </si>
  <si>
    <t>Decreto n. 745 del 12/04/2024</t>
  </si>
  <si>
    <t>Decreto n. 746 del 12/04/2024</t>
  </si>
  <si>
    <t>MONITORAGGIO</t>
  </si>
  <si>
    <t>DETERMINA DIRIGENZIALE</t>
  </si>
  <si>
    <t>TRASFERIMENTI USR  &gt;  DIOCESI</t>
  </si>
  <si>
    <t>N.01 DEL 03/11/2021 rettificata con N.06 DEL 01/12/2021</t>
  </si>
  <si>
    <t>PROPOSTA APPROVAZIONE  01/02/2021</t>
  </si>
  <si>
    <t>PROPOSTA APPROVAZIONE  01/04/2021</t>
  </si>
  <si>
    <t>N.36 DEL 19/07/2022</t>
  </si>
  <si>
    <t>N.37 DEL 25/07/2022</t>
  </si>
  <si>
    <t>N. 48 DEL 23/11/2022</t>
  </si>
  <si>
    <t>N. 49 DEL 23/11/2022</t>
  </si>
  <si>
    <t>N. 50 DEL 23/11/2022</t>
  </si>
  <si>
    <t>N. 51 DEL 28/11/2022</t>
  </si>
  <si>
    <t>N. 52 DEL 28/11/2022</t>
  </si>
  <si>
    <t>N. 53 DEL 28/11/2022 e nota rettifica QTE</t>
  </si>
  <si>
    <t>N. 06 del 25/01/2023</t>
  </si>
  <si>
    <t>N. 07 del 25/01/2023</t>
  </si>
  <si>
    <t>N. 08 del 25/01/2023</t>
  </si>
  <si>
    <t>N.13 DEL 13/02/2023</t>
  </si>
  <si>
    <t>N.14 DEL 13/02/2023</t>
  </si>
  <si>
    <t>N.15 DEL 13/02/2023</t>
  </si>
  <si>
    <t>N. 21 DEL 15/03/2023</t>
  </si>
  <si>
    <t>N. 22 DEL 15/03/2023</t>
  </si>
  <si>
    <t>N. 35 DEL 21/04/2023</t>
  </si>
  <si>
    <t>N. 36 DEL 21/04/2023</t>
  </si>
  <si>
    <t>N. 37 DEL 21/04/2023</t>
  </si>
  <si>
    <t>N. 38 DEL 21/04/2023</t>
  </si>
  <si>
    <t>N. 48 DEL 31/05/2023</t>
  </si>
  <si>
    <t>N. 49 DEL 31/05/2023</t>
  </si>
  <si>
    <t>N. 65 DEL 18/07/2023</t>
  </si>
  <si>
    <t>N. 66 DEL 18/07/2023</t>
  </si>
  <si>
    <t>N. 67 DEL 18/07/2023</t>
  </si>
  <si>
    <t>N. 71 DEL 10/08/2023</t>
  </si>
  <si>
    <t>N. 72 DEL 10/08/2023</t>
  </si>
  <si>
    <t>N. 83 DEL 12/10/2023</t>
  </si>
  <si>
    <t>N. 94 DEL 14/11/2023</t>
  </si>
  <si>
    <t>N. 109 DEL 28/12/2023</t>
  </si>
  <si>
    <t>N. 110 DEL 28/12/2023</t>
  </si>
  <si>
    <t xml:space="preserve"> N. 12 DEL 13/02/2024</t>
  </si>
  <si>
    <t xml:space="preserve"> N. 13 DEL 13/02/2024</t>
  </si>
  <si>
    <t>N. 16 DEL 15/02/2024</t>
  </si>
  <si>
    <t>N. 14 DEL 13/02/2024</t>
  </si>
  <si>
    <t>N. 27 DEL 02/04/2024</t>
  </si>
  <si>
    <t>N. 28 DEL 02/04/2024</t>
  </si>
  <si>
    <t>N. 29 DEL 02/04/2024</t>
  </si>
  <si>
    <t>N. 30 DEL 12/04/2024</t>
  </si>
  <si>
    <t>A0558117A1</t>
  </si>
  <si>
    <t>N. 32 DEL 23/04/2024</t>
  </si>
  <si>
    <t>Decreto n. 800 del 18/04/2024</t>
  </si>
  <si>
    <t>Decreto n. 809 del 22/04/2024</t>
  </si>
  <si>
    <t>Decreto n. 836 del 23/04/2024</t>
  </si>
  <si>
    <t>Decreto n. 890 del 30/04/2024</t>
  </si>
  <si>
    <t>Comune di Teramo</t>
  </si>
  <si>
    <t>Piazza Vittorio Emanuele II, 12</t>
  </si>
  <si>
    <t>Piazza Orsini</t>
  </si>
  <si>
    <t>Via Santa Maria</t>
  </si>
  <si>
    <t>N. 35 DEL 07/05/2024</t>
  </si>
  <si>
    <t>Decreto n. 1036 del 21/05/2024</t>
  </si>
  <si>
    <t>G92E22000780001</t>
  </si>
  <si>
    <t>Decreto n. 1268 del 14/06/2024</t>
  </si>
  <si>
    <t>A02B88CFD3</t>
  </si>
  <si>
    <t>Decreto n. 1341 del 24/06/2024</t>
  </si>
  <si>
    <t>Decreto n. 1339 del 24/06/2024</t>
  </si>
  <si>
    <t>Decreto n. 1342 del 24/06/2024</t>
  </si>
  <si>
    <t>Decreto n. 1340 del 24/06/2024</t>
  </si>
  <si>
    <t>N. 50 DEL 01/07/2024</t>
  </si>
  <si>
    <t>N. 49 DEL 01/07/2024</t>
  </si>
  <si>
    <t>A02B8082E9</t>
  </si>
  <si>
    <t>A0261BEDA7</t>
  </si>
  <si>
    <t>N. 56 DEL 16/07/2024</t>
  </si>
  <si>
    <t>Decreto n. 1418 del 03/07/2024</t>
  </si>
  <si>
    <t>Decreto n. 1120 del 28/05/2024</t>
  </si>
  <si>
    <t>Decreto n. 1472 del 10/07/2024</t>
  </si>
  <si>
    <t>Decreto n. 230 del 06/02/2024</t>
  </si>
  <si>
    <t>Decreto n. 1607 del 26/07/2024</t>
  </si>
  <si>
    <t>Decreto n. 1608 del 26/07/2024</t>
  </si>
  <si>
    <t>N. 62 DEL 08/08/2024</t>
  </si>
  <si>
    <t>N. 63 DEL 08/08/2024</t>
  </si>
  <si>
    <t>Decreto n. 1864 del 05/09/2024</t>
  </si>
  <si>
    <t>Decreto n. 1865 del 05/09/2024</t>
  </si>
  <si>
    <t>Decreto n. 2121 del 03/10/2024</t>
  </si>
  <si>
    <t>A05F49E837</t>
  </si>
  <si>
    <t>A05F4A7FA2</t>
  </si>
  <si>
    <t>A05F4A807A</t>
  </si>
  <si>
    <t>A05B7695C0</t>
  </si>
  <si>
    <t>A0205755B2</t>
  </si>
  <si>
    <t>A020593E71</t>
  </si>
  <si>
    <t>A0205B8CFA</t>
  </si>
  <si>
    <t>A0205D9837</t>
  </si>
  <si>
    <t>A0205F3DAA</t>
  </si>
  <si>
    <t>A020617B60</t>
  </si>
  <si>
    <t>A020627895</t>
  </si>
  <si>
    <t>A02064A578</t>
  </si>
  <si>
    <t>A02066B0B5</t>
  </si>
  <si>
    <t>A02069B84F</t>
  </si>
  <si>
    <t>A0627B0D37</t>
  </si>
  <si>
    <t>A0627B1E0A</t>
  </si>
  <si>
    <t>A05B76D90C</t>
  </si>
  <si>
    <t>A02B79FC40</t>
  </si>
  <si>
    <t>A02B7CE30C</t>
  </si>
  <si>
    <t>A02B7EDC9E</t>
  </si>
  <si>
    <t>A02B81B297</t>
  </si>
  <si>
    <t>A02B82BFC7</t>
  </si>
  <si>
    <t>A02B876DAC</t>
  </si>
  <si>
    <t>A02B89EEAE</t>
  </si>
  <si>
    <t>A02B8C815B</t>
  </si>
  <si>
    <t>A02B8B6280</t>
  </si>
  <si>
    <t>A02B8C5EDD</t>
  </si>
  <si>
    <t>A02B8DA036</t>
  </si>
  <si>
    <t>A02B8E5947</t>
  </si>
  <si>
    <t>A02B8F34D6</t>
  </si>
  <si>
    <t>A02B902138</t>
  </si>
  <si>
    <t>A02B76D300</t>
  </si>
  <si>
    <t>Decreto n. 2265 del 17.10.2024</t>
  </si>
  <si>
    <t>Decreto n. 2286 del 21/10/2024</t>
  </si>
  <si>
    <t>Decreto n. 2287 del 21/10/2024</t>
  </si>
  <si>
    <t>DECRETO N. 2285 DEL 21/10/2024</t>
  </si>
  <si>
    <t>Centro Storico, Piazza Vaticano</t>
  </si>
  <si>
    <t>N. 80 DEL 22/10/2024</t>
  </si>
  <si>
    <t>N. 84 DEL 25/10/2024</t>
  </si>
  <si>
    <t>Piazza A. De Lellis</t>
  </si>
  <si>
    <t>Decreto n. 2492 del 11/11/2024</t>
  </si>
  <si>
    <t>Decreto n. 2490 del 11/11/2024</t>
  </si>
  <si>
    <t>Decreto n. 2491 del 11/11/2024</t>
  </si>
  <si>
    <t>Decreto n. 2576 del 20/11/2024</t>
  </si>
  <si>
    <t>Decreto n. 2638 del 21/11/2024</t>
  </si>
  <si>
    <t>21 BIS</t>
  </si>
  <si>
    <t>G12E20000250001</t>
  </si>
  <si>
    <t>A065232157</t>
  </si>
  <si>
    <t>Decreto n. 2769 del 05/12/2024</t>
  </si>
  <si>
    <t>Decreto n. 2845 del 13/12/2024</t>
  </si>
  <si>
    <t>Decreto n. 2828 del 11/12/2024</t>
  </si>
  <si>
    <t>Decreto n. 2883 del 17/12/2024</t>
  </si>
  <si>
    <t>Decreto n. 2884 del 17/12/2024</t>
  </si>
  <si>
    <t>,</t>
  </si>
  <si>
    <t>N. 2 DEL 13/01/2025</t>
  </si>
  <si>
    <t>N. 1 DEL 13/01/2025</t>
  </si>
  <si>
    <t>N. 3 DEL 13/01/2025</t>
  </si>
  <si>
    <t>N. 6 DEL 15/01/2025</t>
  </si>
  <si>
    <t>Decreto n. 39 del 13/01/2025</t>
  </si>
  <si>
    <t>Decreto n. 40 del 13/01/2025</t>
  </si>
  <si>
    <t>Decreto n. 72 del 16/01/2025</t>
  </si>
  <si>
    <t>località San Giovanni di CagnanoAmiterno, via Duca Degli Abruzzi</t>
  </si>
  <si>
    <t>località Corruccioni, Via San Cosma</t>
  </si>
  <si>
    <t>frazione Mascioni, Via Piedimacioni</t>
  </si>
  <si>
    <t>Chiesa dei Santi Pietro e Paolo (a.d. Chiesa di San Pietro)</t>
  </si>
  <si>
    <t>località San Pietro di Sivignano, Via Delle Vigne</t>
  </si>
  <si>
    <t>località Santa Lucia, Via S. Lucia</t>
  </si>
  <si>
    <t xml:space="preserve">località Cabbia, Via Comunale </t>
  </si>
  <si>
    <t>Chiesa dì Santa Vittoria (a.d. Chiesa di Santa Vittoria e San Giacomo)</t>
  </si>
  <si>
    <t>località Poggio Santa Maria, Via Sant'Andrea</t>
  </si>
  <si>
    <t>località Sella di Corno, Via San Pietro</t>
  </si>
  <si>
    <t>Chiesa di San Lorenzo (a.d. Abbazia di San Lorenzo)</t>
  </si>
  <si>
    <t>località Fossatillo, Via San Rocco</t>
  </si>
  <si>
    <t>Chiesa di Santa Maria del Gonfalone (a.d. Chiesa della Beata Vergine del Gonfalone o Oratorio della Confraternita del Gonfalone)</t>
  </si>
  <si>
    <t>Chiesa di Santa Maria (a.d. Santa Maria Assunta)</t>
  </si>
  <si>
    <t>località Casa Rossi, Frazione San Vito</t>
  </si>
  <si>
    <t>Frazione Basto</t>
  </si>
  <si>
    <t>Frazione Vallinquina</t>
  </si>
  <si>
    <t>Chiesa della Beata Vergine Maria delle Grazie (torre campanaria)</t>
  </si>
  <si>
    <t>Chiesa della Madonna del Carmine (a.d. Chiesa della Madonna del Carmelo)</t>
  </si>
  <si>
    <t>località Appignano, Via Del Carmelo</t>
  </si>
  <si>
    <t>località Scorrano, Via Piano Santo</t>
  </si>
  <si>
    <t>Via Villa Sant'Agostino</t>
  </si>
  <si>
    <t>località Villa Cipressi, Strada Del Cimitero</t>
  </si>
  <si>
    <t>Chiesa di Sant'Antonino Martire (a.d Chiesa di San Falco e Sant'Antonino Martire)</t>
  </si>
  <si>
    <t>Chiesa di San Giovanni Evangelista (a.d. Chiesa di San Giovanni dell'ospedale)</t>
  </si>
  <si>
    <t>Chiesa di San Giovanni Evangelista (a.d. Chiesa dei ss. Giovanni Battista ed Evangelista)</t>
  </si>
  <si>
    <t>Strada Provinciale 50 B, località Magnanella Superiore</t>
  </si>
  <si>
    <t>Località Macchia da Borea, Piazza Madonna Delle Grazie</t>
  </si>
  <si>
    <t>Cavuccio (centro storico)</t>
  </si>
  <si>
    <t>Chiesa di Santa Lucia nel Monastero di San Bernardino</t>
  </si>
  <si>
    <t>località Sant'Eusanio, San Marco</t>
  </si>
  <si>
    <t>Chiesa di Santa Maria Maddalena (a.d. Chiesa di Sant'Antonio di Padova)</t>
  </si>
  <si>
    <t>Chiesa dei Santi Filippo e Giacomo (a.d. Chiesa di Sant'Andrea Apostolo)</t>
  </si>
  <si>
    <t>Chiesa di Santa Lucia (a.d. Chiesa dei Santi Antonio e Lucia)</t>
  </si>
  <si>
    <t>località Cavuccio (in periferia)</t>
  </si>
  <si>
    <t>Chiesa di San Vito (a.d. Chiesa dei Santi Paolo e Vito)</t>
  </si>
  <si>
    <t>Santuario Santa Maria Degli Angeli  (Chiesa della Madonna degli Angeli)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</si>
</sst>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[$-410]General"/>
    <numFmt numFmtId="165" formatCode="##,##0.00"/>
    <numFmt numFmtId="166" formatCode="#,##0.00\ &quot;€&quot;"/>
    <numFmt numFmtId="167" formatCode="_-&quot;€&quot;\ * #,##0.00_-;\-&quot;€&quot;\ * #,##0.00_-;_-&quot;€&quot;\ 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4"/>
      <color theme="1"/>
      <name val="Arial Rounded MT Bold"/>
      <family val="2"/>
    </font>
    <font>
      <sz val="12"/>
      <color theme="1"/>
      <name val="Arial Rounded MT Bold"/>
      <family val="2"/>
    </font>
    <font>
      <b/>
      <sz val="12"/>
      <color theme="0"/>
      <name val="Calibri"/>
      <family val="2"/>
      <scheme val="minor"/>
    </font>
    <font>
      <b/>
      <vertAlign val="subscript"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0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4"/>
      <color theme="0"/>
      <name val="Arial Rounded MT Bold"/>
      <family val="2"/>
    </font>
    <font>
      <sz val="16"/>
      <color theme="0"/>
      <name val="Arial Rounded MT Bold"/>
      <family val="2"/>
    </font>
    <font>
      <sz val="11"/>
      <name val="Arial"/>
      <family val="2"/>
    </font>
    <font>
      <sz val="11"/>
      <color rgb="FF222222"/>
      <name val="Titillium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vertAlign val="subscript"/>
      <sz val="20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54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7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Border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44" fontId="0" fillId="0" borderId="0" xfId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9" xfId="0" applyBorder="1" applyAlignment="1">
      <alignment vertical="center"/>
    </xf>
    <xf numFmtId="44" fontId="0" fillId="0" borderId="0" xfId="1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16" borderId="0" xfId="0" applyFill="1" applyAlignment="1">
      <alignment horizontal="center" vertical="center"/>
    </xf>
    <xf numFmtId="44" fontId="13" fillId="0" borderId="27" xfId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166" fontId="0" fillId="0" borderId="0" xfId="0" applyNumberFormat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35" xfId="0" applyBorder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0" fillId="0" borderId="30" xfId="0" applyBorder="1" applyAlignment="1">
      <alignment vertical="center" wrapText="1"/>
    </xf>
    <xf numFmtId="44" fontId="0" fillId="0" borderId="7" xfId="0" applyNumberFormat="1" applyBorder="1" applyAlignment="1">
      <alignment vertical="center"/>
    </xf>
    <xf numFmtId="44" fontId="0" fillId="0" borderId="10" xfId="0" applyNumberFormat="1" applyBorder="1" applyAlignment="1">
      <alignment vertical="center"/>
    </xf>
    <xf numFmtId="44" fontId="0" fillId="0" borderId="12" xfId="0" applyNumberFormat="1" applyBorder="1" applyAlignment="1">
      <alignment vertical="center"/>
    </xf>
    <xf numFmtId="166" fontId="0" fillId="0" borderId="7" xfId="0" applyNumberFormat="1" applyBorder="1" applyAlignment="1">
      <alignment vertical="center"/>
    </xf>
    <xf numFmtId="166" fontId="0" fillId="0" borderId="10" xfId="0" applyNumberFormat="1" applyBorder="1" applyAlignment="1">
      <alignment vertical="center"/>
    </xf>
    <xf numFmtId="166" fontId="0" fillId="0" borderId="12" xfId="0" applyNumberFormat="1" applyBorder="1" applyAlignment="1">
      <alignment vertical="center"/>
    </xf>
    <xf numFmtId="0" fontId="0" fillId="0" borderId="63" xfId="0" applyBorder="1" applyAlignment="1">
      <alignment vertical="center"/>
    </xf>
    <xf numFmtId="44" fontId="0" fillId="10" borderId="12" xfId="0" applyNumberFormat="1" applyFill="1" applyBorder="1" applyAlignment="1">
      <alignment vertical="center"/>
    </xf>
    <xf numFmtId="44" fontId="0" fillId="10" borderId="10" xfId="0" applyNumberFormat="1" applyFill="1" applyBorder="1" applyAlignment="1">
      <alignment vertical="center"/>
    </xf>
    <xf numFmtId="44" fontId="0" fillId="10" borderId="7" xfId="0" applyNumberFormat="1" applyFill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44" fontId="0" fillId="0" borderId="30" xfId="1" applyFont="1" applyFill="1" applyBorder="1" applyAlignment="1">
      <alignment vertical="center"/>
    </xf>
    <xf numFmtId="0" fontId="4" fillId="6" borderId="53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 wrapText="1"/>
    </xf>
    <xf numFmtId="44" fontId="4" fillId="6" borderId="36" xfId="1" applyFont="1" applyFill="1" applyBorder="1" applyAlignment="1">
      <alignment horizontal="center" vertical="center" wrapText="1"/>
    </xf>
    <xf numFmtId="0" fontId="6" fillId="20" borderId="26" xfId="0" applyFont="1" applyFill="1" applyBorder="1" applyAlignment="1">
      <alignment horizontal="center" vertical="center"/>
    </xf>
    <xf numFmtId="0" fontId="17" fillId="20" borderId="34" xfId="0" applyFont="1" applyFill="1" applyBorder="1" applyAlignment="1">
      <alignment horizontal="left" vertical="center"/>
    </xf>
    <xf numFmtId="0" fontId="6" fillId="20" borderId="23" xfId="0" applyFont="1" applyFill="1" applyBorder="1" applyAlignment="1">
      <alignment horizontal="left" vertical="center"/>
    </xf>
    <xf numFmtId="0" fontId="6" fillId="20" borderId="26" xfId="0" applyFont="1" applyFill="1" applyBorder="1" applyAlignment="1">
      <alignment vertical="center"/>
    </xf>
    <xf numFmtId="0" fontId="6" fillId="20" borderId="23" xfId="0" applyFont="1" applyFill="1" applyBorder="1" applyAlignment="1">
      <alignment vertical="center"/>
    </xf>
    <xf numFmtId="0" fontId="17" fillId="20" borderId="16" xfId="0" applyFont="1" applyFill="1" applyBorder="1" applyAlignment="1">
      <alignment horizontal="left" vertical="center"/>
    </xf>
    <xf numFmtId="0" fontId="15" fillId="20" borderId="0" xfId="0" applyFont="1" applyFill="1" applyAlignment="1">
      <alignment horizontal="left" vertical="center"/>
    </xf>
    <xf numFmtId="0" fontId="15" fillId="20" borderId="41" xfId="0" applyFont="1" applyFill="1" applyBorder="1" applyAlignment="1">
      <alignment vertical="center"/>
    </xf>
    <xf numFmtId="0" fontId="0" fillId="0" borderId="5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44" fontId="0" fillId="0" borderId="12" xfId="0" applyNumberFormat="1" applyBorder="1" applyAlignment="1">
      <alignment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7" borderId="3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6" fillId="20" borderId="23" xfId="0" applyFont="1" applyFill="1" applyBorder="1" applyAlignment="1">
      <alignment horizontal="center" vertical="center"/>
    </xf>
    <xf numFmtId="0" fontId="6" fillId="13" borderId="26" xfId="0" applyFont="1" applyFill="1" applyBorder="1" applyAlignment="1">
      <alignment vertical="center"/>
    </xf>
    <xf numFmtId="0" fontId="6" fillId="13" borderId="23" xfId="0" applyFont="1" applyFill="1" applyBorder="1" applyAlignment="1">
      <alignment vertical="center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10" borderId="39" xfId="0" applyFont="1" applyFill="1" applyBorder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5" fillId="20" borderId="0" xfId="0" applyFont="1" applyFill="1" applyAlignment="1">
      <alignment vertical="center"/>
    </xf>
    <xf numFmtId="0" fontId="4" fillId="19" borderId="1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0" fillId="10" borderId="7" xfId="0" applyNumberFormat="1" applyFill="1" applyBorder="1" applyAlignment="1">
      <alignment vertical="center"/>
    </xf>
    <xf numFmtId="166" fontId="0" fillId="10" borderId="10" xfId="0" applyNumberFormat="1" applyFill="1" applyBorder="1" applyAlignment="1">
      <alignment vertical="center"/>
    </xf>
    <xf numFmtId="166" fontId="0" fillId="10" borderId="12" xfId="0" applyNumberFormat="1" applyFill="1" applyBorder="1" applyAlignment="1">
      <alignment vertical="center"/>
    </xf>
    <xf numFmtId="0" fontId="6" fillId="20" borderId="53" xfId="0" applyFont="1" applyFill="1" applyBorder="1" applyAlignment="1">
      <alignment horizontal="center" vertical="center"/>
    </xf>
    <xf numFmtId="0" fontId="6" fillId="20" borderId="31" xfId="0" applyFont="1" applyFill="1" applyBorder="1" applyAlignment="1">
      <alignment vertical="center"/>
    </xf>
    <xf numFmtId="0" fontId="0" fillId="0" borderId="64" xfId="0" applyBorder="1" applyAlignment="1">
      <alignment vertical="center"/>
    </xf>
    <xf numFmtId="0" fontId="15" fillId="0" borderId="0" xfId="0" applyFont="1" applyAlignment="1">
      <alignment vertical="center"/>
    </xf>
    <xf numFmtId="0" fontId="11" fillId="10" borderId="11" xfId="0" applyFont="1" applyFill="1" applyBorder="1" applyAlignment="1">
      <alignment vertical="center" wrapText="1"/>
    </xf>
    <xf numFmtId="0" fontId="11" fillId="10" borderId="14" xfId="0" applyFont="1" applyFill="1" applyBorder="1" applyAlignment="1">
      <alignment vertical="center" wrapText="1"/>
    </xf>
    <xf numFmtId="0" fontId="11" fillId="10" borderId="9" xfId="0" applyFont="1" applyFill="1" applyBorder="1" applyAlignment="1">
      <alignment vertical="center" wrapText="1"/>
    </xf>
    <xf numFmtId="0" fontId="11" fillId="10" borderId="17" xfId="0" applyFont="1" applyFill="1" applyBorder="1" applyAlignment="1">
      <alignment vertical="center" wrapText="1"/>
    </xf>
    <xf numFmtId="0" fontId="11" fillId="10" borderId="21" xfId="0" applyFont="1" applyFill="1" applyBorder="1" applyAlignment="1">
      <alignment vertical="center" wrapText="1"/>
    </xf>
    <xf numFmtId="0" fontId="11" fillId="10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6" fillId="20" borderId="22" xfId="0" applyFont="1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9" xfId="0" quotePrefix="1" applyBorder="1" applyAlignment="1">
      <alignment vertical="center"/>
    </xf>
    <xf numFmtId="0" fontId="0" fillId="0" borderId="11" xfId="0" quotePrefix="1" applyBorder="1" applyAlignment="1">
      <alignment vertical="center"/>
    </xf>
    <xf numFmtId="0" fontId="0" fillId="0" borderId="58" xfId="0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0" fillId="0" borderId="7" xfId="0" applyBorder="1" applyAlignment="1">
      <alignment horizontal="left" vertical="center"/>
    </xf>
    <xf numFmtId="44" fontId="0" fillId="0" borderId="39" xfId="0" applyNumberFormat="1" applyBorder="1" applyAlignment="1">
      <alignment vertical="center" wrapText="1"/>
    </xf>
    <xf numFmtId="44" fontId="0" fillId="10" borderId="28" xfId="0" applyNumberFormat="1" applyFill="1" applyBorder="1" applyAlignment="1">
      <alignment vertical="center"/>
    </xf>
    <xf numFmtId="0" fontId="22" fillId="10" borderId="30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47" xfId="0" applyBorder="1" applyAlignment="1">
      <alignment vertical="center"/>
    </xf>
    <xf numFmtId="0" fontId="0" fillId="0" borderId="19" xfId="0" applyBorder="1" applyAlignment="1">
      <alignment horizontal="left" vertical="center" wrapText="1"/>
    </xf>
    <xf numFmtId="0" fontId="0" fillId="0" borderId="55" xfId="0" applyBorder="1" applyAlignment="1">
      <alignment vertical="center" wrapText="1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17" borderId="28" xfId="0" applyFont="1" applyFill="1" applyBorder="1" applyAlignment="1">
      <alignment horizontal="center" vertical="center" wrapText="1"/>
    </xf>
    <xf numFmtId="0" fontId="4" fillId="17" borderId="29" xfId="0" applyFont="1" applyFill="1" applyBorder="1" applyAlignment="1">
      <alignment horizontal="center" vertical="center" wrapText="1"/>
    </xf>
    <xf numFmtId="0" fontId="11" fillId="10" borderId="30" xfId="0" applyFont="1" applyFill="1" applyBorder="1" applyAlignment="1">
      <alignment vertical="center" wrapText="1"/>
    </xf>
    <xf numFmtId="44" fontId="0" fillId="10" borderId="10" xfId="0" applyNumberFormat="1" applyFill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10" borderId="14" xfId="0" applyFill="1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44" fontId="0" fillId="0" borderId="0" xfId="0" applyNumberFormat="1" applyAlignment="1">
      <alignment vertical="center" wrapText="1"/>
    </xf>
    <xf numFmtId="166" fontId="0" fillId="0" borderId="0" xfId="0" applyNumberFormat="1" applyAlignment="1">
      <alignment horizontal="right" vertical="center"/>
    </xf>
    <xf numFmtId="0" fontId="0" fillId="2" borderId="38" xfId="0" applyFill="1" applyBorder="1" applyAlignment="1">
      <alignment vertical="center" wrapText="1"/>
    </xf>
    <xf numFmtId="0" fontId="0" fillId="0" borderId="24" xfId="0" applyBorder="1" applyAlignment="1">
      <alignment horizontal="left" vertical="center"/>
    </xf>
    <xf numFmtId="44" fontId="0" fillId="0" borderId="7" xfId="0" applyNumberForma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quotePrefix="1" applyAlignment="1">
      <alignment vertical="center"/>
    </xf>
    <xf numFmtId="0" fontId="0" fillId="0" borderId="14" xfId="0" quotePrefix="1" applyBorder="1" applyAlignment="1">
      <alignment vertical="center"/>
    </xf>
    <xf numFmtId="166" fontId="0" fillId="0" borderId="0" xfId="0" applyNumberFormat="1" applyAlignment="1">
      <alignment vertical="center" wrapText="1"/>
    </xf>
    <xf numFmtId="44" fontId="0" fillId="0" borderId="28" xfId="0" applyNumberFormat="1" applyBorder="1" applyAlignment="1">
      <alignment vertical="center"/>
    </xf>
    <xf numFmtId="0" fontId="0" fillId="0" borderId="28" xfId="0" applyBorder="1" applyAlignment="1">
      <alignment horizontal="left" vertical="center"/>
    </xf>
    <xf numFmtId="166" fontId="0" fillId="0" borderId="28" xfId="0" applyNumberFormat="1" applyBorder="1" applyAlignment="1">
      <alignment vertical="center" wrapText="1"/>
    </xf>
    <xf numFmtId="44" fontId="0" fillId="0" borderId="28" xfId="0" applyNumberFormat="1" applyBorder="1" applyAlignment="1">
      <alignment vertical="center" wrapText="1"/>
    </xf>
    <xf numFmtId="166" fontId="0" fillId="0" borderId="0" xfId="0" applyNumberFormat="1" applyAlignment="1">
      <alignment horizontal="center" vertical="center"/>
    </xf>
    <xf numFmtId="166" fontId="0" fillId="2" borderId="28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 wrapText="1"/>
    </xf>
    <xf numFmtId="166" fontId="0" fillId="2" borderId="28" xfId="0" applyNumberFormat="1" applyFill="1" applyBorder="1" applyAlignment="1">
      <alignment vertical="center"/>
    </xf>
    <xf numFmtId="44" fontId="13" fillId="0" borderId="1" xfId="1" applyFont="1" applyFill="1" applyBorder="1" applyAlignment="1">
      <alignment horizontal="center" vertical="center"/>
    </xf>
    <xf numFmtId="0" fontId="13" fillId="21" borderId="28" xfId="0" applyFont="1" applyFill="1" applyBorder="1" applyAlignment="1">
      <alignment horizontal="right" vertical="center" wrapText="1"/>
    </xf>
    <xf numFmtId="44" fontId="13" fillId="21" borderId="27" xfId="1" applyFont="1" applyFill="1" applyBorder="1" applyAlignment="1">
      <alignment vertical="center"/>
    </xf>
    <xf numFmtId="44" fontId="13" fillId="21" borderId="35" xfId="1" applyFont="1" applyFill="1" applyBorder="1" applyAlignment="1">
      <alignment vertical="center"/>
    </xf>
    <xf numFmtId="44" fontId="13" fillId="0" borderId="2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6" fontId="2" fillId="10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44" fontId="2" fillId="10" borderId="1" xfId="0" applyNumberFormat="1" applyFont="1" applyFill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4" fontId="25" fillId="0" borderId="28" xfId="0" applyNumberFormat="1" applyFont="1" applyBorder="1" applyAlignment="1">
      <alignment vertical="center" wrapText="1"/>
    </xf>
    <xf numFmtId="44" fontId="25" fillId="0" borderId="7" xfId="0" applyNumberFormat="1" applyFont="1" applyBorder="1" applyAlignment="1">
      <alignment vertical="center"/>
    </xf>
    <xf numFmtId="166" fontId="25" fillId="0" borderId="10" xfId="0" applyNumberFormat="1" applyFont="1" applyBorder="1" applyAlignment="1">
      <alignment vertical="center"/>
    </xf>
    <xf numFmtId="0" fontId="0" fillId="0" borderId="49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14" fillId="0" borderId="71" xfId="0" applyFont="1" applyBorder="1" applyAlignment="1">
      <alignment horizontal="center" vertical="center"/>
    </xf>
    <xf numFmtId="0" fontId="11" fillId="10" borderId="47" xfId="0" applyFont="1" applyFill="1" applyBorder="1" applyAlignment="1">
      <alignment vertical="center" wrapText="1"/>
    </xf>
    <xf numFmtId="4" fontId="0" fillId="0" borderId="39" xfId="0" applyNumberFormat="1" applyBorder="1" applyAlignment="1">
      <alignment vertical="center"/>
    </xf>
    <xf numFmtId="0" fontId="0" fillId="10" borderId="9" xfId="0" applyFill="1" applyBorder="1" applyAlignment="1">
      <alignment vertical="center" wrapText="1"/>
    </xf>
    <xf numFmtId="0" fontId="0" fillId="10" borderId="2" xfId="0" applyFill="1" applyBorder="1" applyAlignment="1">
      <alignment vertical="center" wrapText="1"/>
    </xf>
    <xf numFmtId="0" fontId="0" fillId="10" borderId="21" xfId="0" applyFill="1" applyBorder="1" applyAlignment="1">
      <alignment vertical="center" wrapText="1"/>
    </xf>
    <xf numFmtId="44" fontId="13" fillId="0" borderId="0" xfId="1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16" fillId="11" borderId="27" xfId="0" applyFont="1" applyFill="1" applyBorder="1" applyAlignment="1">
      <alignment horizontal="center" vertical="center"/>
    </xf>
    <xf numFmtId="44" fontId="0" fillId="0" borderId="26" xfId="1" applyFont="1" applyFill="1" applyBorder="1" applyAlignment="1">
      <alignment vertical="center"/>
    </xf>
    <xf numFmtId="44" fontId="0" fillId="0" borderId="19" xfId="1" applyFont="1" applyFill="1" applyBorder="1" applyAlignment="1">
      <alignment horizontal="center" vertical="center"/>
    </xf>
    <xf numFmtId="44" fontId="0" fillId="0" borderId="38" xfId="1" applyFon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/>
    </xf>
    <xf numFmtId="44" fontId="0" fillId="0" borderId="61" xfId="1" applyFont="1" applyFill="1" applyBorder="1" applyAlignment="1">
      <alignment horizontal="center" vertical="center"/>
    </xf>
    <xf numFmtId="44" fontId="0" fillId="0" borderId="62" xfId="1" applyFont="1" applyFill="1" applyBorder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4" fontId="5" fillId="0" borderId="9" xfId="1" applyFont="1" applyFill="1" applyBorder="1" applyAlignment="1">
      <alignment horizontal="left" vertical="center" wrapText="1"/>
    </xf>
    <xf numFmtId="44" fontId="5" fillId="0" borderId="11" xfId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44" fontId="5" fillId="0" borderId="14" xfId="1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4" fontId="5" fillId="0" borderId="9" xfId="1" applyFont="1" applyFill="1" applyBorder="1" applyAlignment="1">
      <alignment horizontal="left" vertical="center"/>
    </xf>
    <xf numFmtId="44" fontId="5" fillId="0" borderId="11" xfId="1" applyFont="1" applyFill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44" fontId="5" fillId="0" borderId="14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4" fontId="5" fillId="0" borderId="11" xfId="1" applyFont="1" applyFill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0" fillId="0" borderId="60" xfId="0" applyBorder="1" applyAlignment="1">
      <alignment vertical="center" wrapText="1"/>
    </xf>
    <xf numFmtId="44" fontId="5" fillId="0" borderId="8" xfId="1" applyFont="1" applyFill="1" applyBorder="1" applyAlignment="1">
      <alignment horizontal="left" vertical="center" wrapText="1"/>
    </xf>
    <xf numFmtId="44" fontId="5" fillId="0" borderId="13" xfId="1" applyFont="1" applyFill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44" fontId="5" fillId="0" borderId="35" xfId="1" applyFont="1" applyFill="1" applyBorder="1" applyAlignment="1">
      <alignment horizontal="left" vertical="center" wrapText="1"/>
    </xf>
    <xf numFmtId="44" fontId="5" fillId="0" borderId="11" xfId="1" applyFont="1" applyFill="1" applyBorder="1" applyAlignment="1">
      <alignment vertical="center" wrapText="1"/>
    </xf>
    <xf numFmtId="44" fontId="5" fillId="0" borderId="14" xfId="1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4" fontId="5" fillId="0" borderId="0" xfId="1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4" fontId="5" fillId="0" borderId="0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6" fillId="20" borderId="0" xfId="0" applyFont="1" applyFill="1" applyAlignment="1">
      <alignment horizontal="center" vertical="center"/>
    </xf>
    <xf numFmtId="0" fontId="0" fillId="25" borderId="11" xfId="0" applyFill="1" applyBorder="1" applyAlignment="1">
      <alignment vertical="center"/>
    </xf>
    <xf numFmtId="0" fontId="0" fillId="25" borderId="2" xfId="0" applyFill="1" applyBorder="1" applyAlignment="1">
      <alignment vertical="center"/>
    </xf>
    <xf numFmtId="0" fontId="0" fillId="25" borderId="1" xfId="0" applyFill="1" applyBorder="1" applyAlignment="1">
      <alignment vertical="center" wrapText="1"/>
    </xf>
    <xf numFmtId="0" fontId="0" fillId="25" borderId="4" xfId="0" applyFill="1" applyBorder="1" applyAlignment="1">
      <alignment vertical="center"/>
    </xf>
    <xf numFmtId="0" fontId="0" fillId="25" borderId="10" xfId="0" applyFill="1" applyBorder="1" applyAlignment="1">
      <alignment vertical="center"/>
    </xf>
    <xf numFmtId="44" fontId="0" fillId="25" borderId="10" xfId="0" applyNumberFormat="1" applyFill="1" applyBorder="1" applyAlignment="1">
      <alignment vertical="center"/>
    </xf>
    <xf numFmtId="0" fontId="11" fillId="25" borderId="11" xfId="0" applyFont="1" applyFill="1" applyBorder="1" applyAlignment="1">
      <alignment vertical="center" wrapText="1"/>
    </xf>
    <xf numFmtId="166" fontId="0" fillId="25" borderId="10" xfId="0" applyNumberFormat="1" applyFill="1" applyBorder="1" applyAlignment="1">
      <alignment vertical="center"/>
    </xf>
    <xf numFmtId="0" fontId="0" fillId="25" borderId="0" xfId="0" applyFill="1" applyAlignment="1">
      <alignment vertical="center"/>
    </xf>
    <xf numFmtId="0" fontId="0" fillId="25" borderId="14" xfId="0" applyFill="1" applyBorder="1" applyAlignment="1">
      <alignment vertical="center"/>
    </xf>
    <xf numFmtId="0" fontId="0" fillId="25" borderId="21" xfId="0" applyFill="1" applyBorder="1" applyAlignment="1">
      <alignment vertical="center"/>
    </xf>
    <xf numFmtId="0" fontId="11" fillId="25" borderId="14" xfId="0" applyFont="1" applyFill="1" applyBorder="1" applyAlignment="1">
      <alignment vertical="center" wrapText="1"/>
    </xf>
    <xf numFmtId="166" fontId="0" fillId="25" borderId="12" xfId="0" applyNumberFormat="1" applyFill="1" applyBorder="1" applyAlignment="1">
      <alignment vertical="center"/>
    </xf>
    <xf numFmtId="0" fontId="14" fillId="25" borderId="67" xfId="0" applyFont="1" applyFill="1" applyBorder="1" applyAlignment="1">
      <alignment horizontal="center" vertical="center"/>
    </xf>
    <xf numFmtId="165" fontId="0" fillId="0" borderId="11" xfId="0" applyNumberFormat="1" applyBorder="1" applyAlignment="1">
      <alignment horizontal="left" vertical="center"/>
    </xf>
    <xf numFmtId="166" fontId="0" fillId="0" borderId="37" xfId="0" applyNumberFormat="1" applyBorder="1" applyAlignment="1">
      <alignment vertical="center"/>
    </xf>
    <xf numFmtId="0" fontId="5" fillId="25" borderId="10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40" xfId="0" applyBorder="1" applyAlignment="1">
      <alignment vertical="center"/>
    </xf>
    <xf numFmtId="44" fontId="2" fillId="0" borderId="26" xfId="1" applyFont="1" applyFill="1" applyBorder="1" applyAlignment="1">
      <alignment vertical="center"/>
    </xf>
    <xf numFmtId="166" fontId="0" fillId="12" borderId="12" xfId="0" applyNumberFormat="1" applyFill="1" applyBorder="1" applyAlignment="1">
      <alignment vertical="center"/>
    </xf>
    <xf numFmtId="0" fontId="0" fillId="0" borderId="27" xfId="0" applyBorder="1" applyAlignment="1">
      <alignment vertical="center" wrapText="1"/>
    </xf>
    <xf numFmtId="166" fontId="0" fillId="0" borderId="49" xfId="0" applyNumberFormat="1" applyBorder="1" applyAlignment="1">
      <alignment vertical="center"/>
    </xf>
    <xf numFmtId="166" fontId="6" fillId="20" borderId="23" xfId="0" applyNumberFormat="1" applyFont="1" applyFill="1" applyBorder="1" applyAlignment="1">
      <alignment vertical="center"/>
    </xf>
    <xf numFmtId="166" fontId="0" fillId="0" borderId="41" xfId="0" applyNumberFormat="1" applyBorder="1" applyAlignment="1">
      <alignment vertical="center"/>
    </xf>
    <xf numFmtId="166" fontId="6" fillId="20" borderId="26" xfId="0" applyNumberFormat="1" applyFont="1" applyFill="1" applyBorder="1" applyAlignment="1">
      <alignment vertical="center"/>
    </xf>
    <xf numFmtId="166" fontId="0" fillId="0" borderId="28" xfId="0" applyNumberFormat="1" applyBorder="1" applyAlignment="1">
      <alignment vertical="center"/>
    </xf>
    <xf numFmtId="166" fontId="6" fillId="13" borderId="23" xfId="0" applyNumberFormat="1" applyFont="1" applyFill="1" applyBorder="1" applyAlignment="1">
      <alignment vertical="center"/>
    </xf>
    <xf numFmtId="166" fontId="13" fillId="0" borderId="0" xfId="1" applyNumberFormat="1" applyFont="1" applyFill="1" applyBorder="1" applyAlignment="1">
      <alignment horizontal="center" vertical="center"/>
    </xf>
    <xf numFmtId="166" fontId="6" fillId="20" borderId="23" xfId="0" applyNumberFormat="1" applyFont="1" applyFill="1" applyBorder="1" applyAlignment="1">
      <alignment horizontal="left" vertical="center"/>
    </xf>
    <xf numFmtId="166" fontId="6" fillId="13" borderId="23" xfId="0" applyNumberFormat="1" applyFont="1" applyFill="1" applyBorder="1" applyAlignment="1">
      <alignment horizontal="left" vertical="center"/>
    </xf>
    <xf numFmtId="0" fontId="0" fillId="10" borderId="17" xfId="0" applyFill="1" applyBorder="1" applyAlignment="1">
      <alignment vertical="center" wrapText="1"/>
    </xf>
    <xf numFmtId="44" fontId="5" fillId="0" borderId="0" xfId="1" applyFont="1" applyFill="1" applyBorder="1" applyAlignment="1">
      <alignment vertical="center" wrapText="1"/>
    </xf>
    <xf numFmtId="0" fontId="5" fillId="0" borderId="29" xfId="0" applyFont="1" applyBorder="1" applyAlignment="1">
      <alignment horizontal="left" vertical="center" wrapText="1"/>
    </xf>
    <xf numFmtId="44" fontId="5" fillId="0" borderId="35" xfId="1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0" fillId="25" borderId="2" xfId="0" applyFill="1" applyBorder="1" applyAlignment="1">
      <alignment horizontal="center" vertical="center"/>
    </xf>
    <xf numFmtId="49" fontId="0" fillId="25" borderId="2" xfId="0" applyNumberFormat="1" applyFill="1" applyBorder="1" applyAlignment="1">
      <alignment horizontal="center" vertical="center"/>
    </xf>
    <xf numFmtId="0" fontId="0" fillId="25" borderId="21" xfId="0" applyFill="1" applyBorder="1" applyAlignment="1">
      <alignment horizontal="center" vertical="center"/>
    </xf>
    <xf numFmtId="0" fontId="0" fillId="25" borderId="3" xfId="0" applyFill="1" applyBorder="1" applyAlignment="1">
      <alignment vertical="center"/>
    </xf>
    <xf numFmtId="0" fontId="0" fillId="25" borderId="41" xfId="0" applyFill="1" applyBorder="1" applyAlignment="1">
      <alignment vertical="center"/>
    </xf>
    <xf numFmtId="0" fontId="11" fillId="10" borderId="35" xfId="0" applyFont="1" applyFill="1" applyBorder="1" applyAlignment="1">
      <alignment vertical="center" wrapText="1"/>
    </xf>
    <xf numFmtId="44" fontId="5" fillId="10" borderId="10" xfId="0" applyNumberFormat="1" applyFont="1" applyFill="1" applyBorder="1" applyAlignment="1">
      <alignment vertical="center"/>
    </xf>
    <xf numFmtId="44" fontId="5" fillId="10" borderId="40" xfId="0" applyNumberFormat="1" applyFont="1" applyFill="1" applyBorder="1" applyAlignment="1">
      <alignment vertical="center"/>
    </xf>
    <xf numFmtId="0" fontId="11" fillId="10" borderId="42" xfId="0" applyFont="1" applyFill="1" applyBorder="1" applyAlignment="1">
      <alignment vertical="center" wrapText="1"/>
    </xf>
    <xf numFmtId="166" fontId="12" fillId="0" borderId="0" xfId="1" applyNumberFormat="1" applyFont="1" applyFill="1" applyBorder="1" applyAlignment="1">
      <alignment vertical="center"/>
    </xf>
    <xf numFmtId="0" fontId="0" fillId="10" borderId="11" xfId="0" applyFill="1" applyBorder="1" applyAlignment="1">
      <alignment vertical="center" wrapText="1"/>
    </xf>
    <xf numFmtId="0" fontId="0" fillId="0" borderId="62" xfId="0" applyBorder="1" applyAlignment="1">
      <alignment vertical="center" wrapText="1"/>
    </xf>
    <xf numFmtId="166" fontId="0" fillId="10" borderId="4" xfId="0" applyNumberFormat="1" applyFill="1" applyBorder="1" applyAlignment="1">
      <alignment vertical="center"/>
    </xf>
    <xf numFmtId="166" fontId="0" fillId="0" borderId="10" xfId="0" applyNumberFormat="1" applyBorder="1" applyAlignment="1">
      <alignment horizontal="right" vertical="center"/>
    </xf>
    <xf numFmtId="0" fontId="3" fillId="6" borderId="33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/>
    </xf>
    <xf numFmtId="44" fontId="2" fillId="10" borderId="1" xfId="1" applyFont="1" applyFill="1" applyBorder="1" applyAlignment="1">
      <alignment horizontal="center" vertical="center"/>
    </xf>
    <xf numFmtId="4" fontId="0" fillId="0" borderId="10" xfId="0" applyNumberFormat="1" applyBorder="1" applyAlignment="1">
      <alignment vertical="center" wrapText="1"/>
    </xf>
    <xf numFmtId="0" fontId="11" fillId="10" borderId="48" xfId="0" applyFont="1" applyFill="1" applyBorder="1" applyAlignment="1">
      <alignment vertical="center" wrapText="1"/>
    </xf>
    <xf numFmtId="0" fontId="11" fillId="10" borderId="0" xfId="0" applyFont="1" applyFill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" fontId="0" fillId="10" borderId="7" xfId="0" applyNumberFormat="1" applyFill="1" applyBorder="1" applyAlignment="1">
      <alignment vertical="center"/>
    </xf>
    <xf numFmtId="0" fontId="4" fillId="10" borderId="29" xfId="0" applyFont="1" applyFill="1" applyBorder="1" applyAlignment="1">
      <alignment horizontal="center" vertical="center" wrapText="1"/>
    </xf>
    <xf numFmtId="0" fontId="4" fillId="17" borderId="30" xfId="0" applyFont="1" applyFill="1" applyBorder="1" applyAlignment="1">
      <alignment horizontal="center" vertical="center" wrapText="1"/>
    </xf>
    <xf numFmtId="0" fontId="4" fillId="17" borderId="39" xfId="0" applyFont="1" applyFill="1" applyBorder="1" applyAlignment="1">
      <alignment horizontal="center" vertical="center" wrapText="1"/>
    </xf>
    <xf numFmtId="0" fontId="0" fillId="10" borderId="38" xfId="0" applyFill="1" applyBorder="1" applyAlignment="1">
      <alignment vertical="center" wrapText="1"/>
    </xf>
    <xf numFmtId="44" fontId="0" fillId="24" borderId="29" xfId="0" applyNumberFormat="1" applyFill="1" applyBorder="1" applyAlignment="1">
      <alignment vertical="center"/>
    </xf>
    <xf numFmtId="4" fontId="0" fillId="10" borderId="10" xfId="0" applyNumberFormat="1" applyFill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166" fontId="0" fillId="0" borderId="76" xfId="0" applyNumberFormat="1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1" xfId="0" applyBorder="1" applyAlignment="1">
      <alignment vertical="center"/>
    </xf>
    <xf numFmtId="0" fontId="5" fillId="10" borderId="21" xfId="0" applyFont="1" applyFill="1" applyBorder="1" applyAlignment="1">
      <alignment vertical="center" wrapText="1"/>
    </xf>
    <xf numFmtId="0" fontId="0" fillId="25" borderId="4" xfId="0" applyFill="1" applyBorder="1" applyAlignment="1">
      <alignment vertical="center" wrapText="1"/>
    </xf>
    <xf numFmtId="166" fontId="13" fillId="0" borderId="35" xfId="1" applyNumberFormat="1" applyFont="1" applyFill="1" applyBorder="1" applyAlignment="1">
      <alignment vertical="center"/>
    </xf>
    <xf numFmtId="166" fontId="12" fillId="0" borderId="41" xfId="1" applyNumberFormat="1" applyFont="1" applyFill="1" applyBorder="1" applyAlignment="1">
      <alignment vertical="center"/>
    </xf>
    <xf numFmtId="166" fontId="13" fillId="0" borderId="27" xfId="1" applyNumberFormat="1" applyFont="1" applyFill="1" applyBorder="1" applyAlignment="1">
      <alignment vertical="center"/>
    </xf>
    <xf numFmtId="0" fontId="4" fillId="21" borderId="28" xfId="0" applyFont="1" applyFill="1" applyBorder="1" applyAlignment="1">
      <alignment horizontal="center" vertical="center" wrapText="1"/>
    </xf>
    <xf numFmtId="166" fontId="0" fillId="0" borderId="12" xfId="0" applyNumberFormat="1" applyBorder="1" applyAlignment="1">
      <alignment horizontal="right" vertical="center"/>
    </xf>
    <xf numFmtId="166" fontId="0" fillId="0" borderId="10" xfId="0" applyNumberFormat="1" applyBorder="1" applyAlignment="1">
      <alignment vertical="center" wrapText="1"/>
    </xf>
    <xf numFmtId="166" fontId="0" fillId="25" borderId="10" xfId="0" applyNumberFormat="1" applyFill="1" applyBorder="1" applyAlignment="1">
      <alignment vertical="center" wrapText="1"/>
    </xf>
    <xf numFmtId="166" fontId="5" fillId="0" borderId="10" xfId="0" applyNumberFormat="1" applyFont="1" applyBorder="1" applyAlignment="1">
      <alignment vertical="center" wrapText="1"/>
    </xf>
    <xf numFmtId="166" fontId="0" fillId="0" borderId="32" xfId="0" applyNumberFormat="1" applyBorder="1" applyAlignment="1">
      <alignment vertical="center"/>
    </xf>
    <xf numFmtId="166" fontId="6" fillId="13" borderId="0" xfId="0" applyNumberFormat="1" applyFont="1" applyFill="1" applyAlignment="1">
      <alignment horizontal="left" vertical="center"/>
    </xf>
    <xf numFmtId="0" fontId="6" fillId="13" borderId="0" xfId="0" applyFont="1" applyFill="1" applyAlignment="1">
      <alignment vertical="center"/>
    </xf>
    <xf numFmtId="166" fontId="6" fillId="13" borderId="0" xfId="0" applyNumberFormat="1" applyFont="1" applyFill="1" applyAlignment="1">
      <alignment vertical="center"/>
    </xf>
    <xf numFmtId="166" fontId="0" fillId="0" borderId="76" xfId="0" applyNumberForma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166" fontId="0" fillId="12" borderId="10" xfId="0" applyNumberFormat="1" applyFill="1" applyBorder="1" applyAlignment="1">
      <alignment horizontal="center" vertical="center" wrapText="1"/>
    </xf>
    <xf numFmtId="166" fontId="0" fillId="12" borderId="7" xfId="0" applyNumberFormat="1" applyFill="1" applyBorder="1" applyAlignment="1">
      <alignment horizontal="center" vertical="center" wrapText="1"/>
    </xf>
    <xf numFmtId="166" fontId="0" fillId="12" borderId="33" xfId="0" applyNumberFormat="1" applyFill="1" applyBorder="1" applyAlignment="1">
      <alignment horizontal="center" vertical="center" wrapText="1"/>
    </xf>
    <xf numFmtId="166" fontId="0" fillId="12" borderId="12" xfId="0" applyNumberFormat="1" applyFill="1" applyBorder="1" applyAlignment="1">
      <alignment horizontal="center" vertical="center" wrapText="1"/>
    </xf>
    <xf numFmtId="166" fontId="0" fillId="21" borderId="10" xfId="0" applyNumberFormat="1" applyFill="1" applyBorder="1" applyAlignment="1">
      <alignment horizontal="center" vertical="center" wrapText="1"/>
    </xf>
    <xf numFmtId="166" fontId="0" fillId="12" borderId="28" xfId="0" applyNumberFormat="1" applyFill="1" applyBorder="1" applyAlignment="1">
      <alignment horizontal="center" vertical="center" wrapText="1"/>
    </xf>
    <xf numFmtId="44" fontId="0" fillId="12" borderId="7" xfId="0" applyNumberFormat="1" applyFill="1" applyBorder="1" applyAlignment="1">
      <alignment horizontal="center" vertical="center" wrapText="1"/>
    </xf>
    <xf numFmtId="44" fontId="0" fillId="12" borderId="10" xfId="0" applyNumberForma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25" borderId="4" xfId="0" applyFill="1" applyBorder="1" applyAlignment="1">
      <alignment horizontal="center" vertical="center"/>
    </xf>
    <xf numFmtId="0" fontId="0" fillId="25" borderId="49" xfId="0" applyFill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4" fillId="19" borderId="34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66" fontId="0" fillId="0" borderId="4" xfId="0" applyNumberForma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25" borderId="4" xfId="0" applyFont="1" applyFill="1" applyBorder="1" applyAlignment="1">
      <alignment horizontal="center" vertical="center"/>
    </xf>
    <xf numFmtId="166" fontId="0" fillId="0" borderId="84" xfId="0" applyNumberFormat="1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10" borderId="11" xfId="0" applyFill="1" applyBorder="1" applyAlignment="1">
      <alignment horizontal="left" vertical="center" wrapText="1"/>
    </xf>
    <xf numFmtId="0" fontId="0" fillId="25" borderId="20" xfId="0" applyFill="1" applyBorder="1" applyAlignment="1">
      <alignment vertical="center"/>
    </xf>
    <xf numFmtId="166" fontId="5" fillId="25" borderId="11" xfId="1" applyNumberFormat="1" applyFont="1" applyFill="1" applyBorder="1" applyAlignment="1">
      <alignment vertical="center"/>
    </xf>
    <xf numFmtId="166" fontId="5" fillId="0" borderId="2" xfId="0" applyNumberFormat="1" applyFont="1" applyBorder="1" applyAlignment="1">
      <alignment vertical="center" wrapText="1"/>
    </xf>
    <xf numFmtId="44" fontId="5" fillId="0" borderId="9" xfId="1" applyFont="1" applyFill="1" applyBorder="1" applyAlignment="1">
      <alignment horizontal="right" vertical="center"/>
    </xf>
    <xf numFmtId="44" fontId="5" fillId="0" borderId="11" xfId="1" applyFont="1" applyFill="1" applyBorder="1" applyAlignment="1">
      <alignment vertical="center"/>
    </xf>
    <xf numFmtId="0" fontId="3" fillId="25" borderId="10" xfId="0" applyFont="1" applyFill="1" applyBorder="1" applyAlignment="1">
      <alignment vertical="center" wrapText="1"/>
    </xf>
    <xf numFmtId="0" fontId="0" fillId="25" borderId="1" xfId="0" applyFill="1" applyBorder="1" applyAlignment="1">
      <alignment horizontal="center" vertical="center" wrapText="1"/>
    </xf>
    <xf numFmtId="0" fontId="12" fillId="25" borderId="1" xfId="0" applyFont="1" applyFill="1" applyBorder="1" applyAlignment="1">
      <alignment horizontal="left" vertical="center" wrapText="1"/>
    </xf>
    <xf numFmtId="0" fontId="5" fillId="25" borderId="1" xfId="0" applyFont="1" applyFill="1" applyBorder="1" applyAlignment="1">
      <alignment horizontal="center" vertical="center"/>
    </xf>
    <xf numFmtId="0" fontId="5" fillId="25" borderId="1" xfId="0" applyFont="1" applyFill="1" applyBorder="1" applyAlignment="1">
      <alignment horizontal="left" vertical="center" wrapText="1"/>
    </xf>
    <xf numFmtId="44" fontId="5" fillId="25" borderId="11" xfId="1" applyFont="1" applyFill="1" applyBorder="1" applyAlignment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44" fontId="5" fillId="0" borderId="42" xfId="1" applyFont="1" applyFill="1" applyBorder="1" applyAlignment="1">
      <alignment horizontal="left" vertical="center"/>
    </xf>
    <xf numFmtId="44" fontId="5" fillId="0" borderId="2" xfId="1" applyFont="1" applyFill="1" applyBorder="1" applyAlignment="1">
      <alignment horizontal="left" vertical="center"/>
    </xf>
    <xf numFmtId="166" fontId="0" fillId="0" borderId="41" xfId="0" applyNumberFormat="1" applyBorder="1" applyAlignment="1">
      <alignment horizontal="right" vertical="center"/>
    </xf>
    <xf numFmtId="166" fontId="0" fillId="25" borderId="10" xfId="0" applyNumberFormat="1" applyFill="1" applyBorder="1" applyAlignment="1">
      <alignment horizontal="right" vertical="center"/>
    </xf>
    <xf numFmtId="166" fontId="0" fillId="0" borderId="40" xfId="0" applyNumberFormat="1" applyBorder="1" applyAlignment="1">
      <alignment vertical="center"/>
    </xf>
    <xf numFmtId="166" fontId="5" fillId="10" borderId="12" xfId="0" applyNumberFormat="1" applyFont="1" applyFill="1" applyBorder="1" applyAlignment="1">
      <alignment vertical="center"/>
    </xf>
    <xf numFmtId="4" fontId="5" fillId="10" borderId="21" xfId="0" applyNumberFormat="1" applyFont="1" applyFill="1" applyBorder="1" applyAlignment="1">
      <alignment vertical="center" wrapText="1"/>
    </xf>
    <xf numFmtId="44" fontId="4" fillId="6" borderId="29" xfId="1" applyFont="1" applyFill="1" applyBorder="1" applyAlignment="1">
      <alignment horizontal="center" vertical="center" wrapText="1"/>
    </xf>
    <xf numFmtId="0" fontId="0" fillId="0" borderId="76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44" fontId="0" fillId="0" borderId="76" xfId="0" applyNumberFormat="1" applyBorder="1" applyAlignment="1">
      <alignment vertical="center" wrapText="1"/>
    </xf>
    <xf numFmtId="0" fontId="0" fillId="0" borderId="78" xfId="0" applyBorder="1" applyAlignment="1">
      <alignment vertical="center" wrapText="1"/>
    </xf>
    <xf numFmtId="44" fontId="0" fillId="0" borderId="81" xfId="0" applyNumberFormat="1" applyBorder="1" applyAlignment="1">
      <alignment vertical="center" wrapText="1"/>
    </xf>
    <xf numFmtId="0" fontId="0" fillId="0" borderId="82" xfId="0" applyBorder="1" applyAlignment="1">
      <alignment vertical="center" wrapText="1"/>
    </xf>
    <xf numFmtId="44" fontId="0" fillId="0" borderId="74" xfId="0" applyNumberFormat="1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93" xfId="0" applyBorder="1" applyAlignment="1">
      <alignment vertical="center"/>
    </xf>
    <xf numFmtId="0" fontId="0" fillId="0" borderId="94" xfId="0" applyBorder="1" applyAlignment="1">
      <alignment vertical="center"/>
    </xf>
    <xf numFmtId="44" fontId="0" fillId="0" borderId="93" xfId="0" applyNumberFormat="1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44" fontId="0" fillId="0" borderId="33" xfId="0" applyNumberFormat="1" applyBorder="1" applyAlignment="1">
      <alignment horizontal="center" vertical="center" wrapText="1"/>
    </xf>
    <xf numFmtId="44" fontId="0" fillId="0" borderId="33" xfId="0" applyNumberFormat="1" applyBorder="1" applyAlignment="1">
      <alignment vertical="center"/>
    </xf>
    <xf numFmtId="0" fontId="0" fillId="2" borderId="36" xfId="0" applyFill="1" applyBorder="1" applyAlignment="1">
      <alignment vertical="center" wrapText="1"/>
    </xf>
    <xf numFmtId="0" fontId="0" fillId="0" borderId="95" xfId="0" applyBorder="1" applyAlignment="1">
      <alignment vertical="center"/>
    </xf>
    <xf numFmtId="166" fontId="0" fillId="10" borderId="49" xfId="0" applyNumberFormat="1" applyFill="1" applyBorder="1" applyAlignment="1">
      <alignment vertical="center"/>
    </xf>
    <xf numFmtId="166" fontId="0" fillId="10" borderId="7" xfId="0" applyNumberFormat="1" applyFill="1" applyBorder="1" applyAlignment="1">
      <alignment horizontal="center" vertical="center"/>
    </xf>
    <xf numFmtId="166" fontId="0" fillId="10" borderId="12" xfId="0" applyNumberForma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0" fillId="10" borderId="28" xfId="0" applyNumberFormat="1" applyFill="1" applyBorder="1" applyAlignment="1">
      <alignment vertical="center"/>
    </xf>
    <xf numFmtId="166" fontId="0" fillId="10" borderId="70" xfId="0" applyNumberFormat="1" applyFill="1" applyBorder="1" applyAlignment="1">
      <alignment vertical="center"/>
    </xf>
    <xf numFmtId="166" fontId="0" fillId="10" borderId="4" xfId="0" applyNumberFormat="1" applyFill="1" applyBorder="1" applyAlignment="1">
      <alignment vertical="center" wrapText="1"/>
    </xf>
    <xf numFmtId="166" fontId="0" fillId="25" borderId="4" xfId="0" applyNumberFormat="1" applyFill="1" applyBorder="1" applyAlignment="1">
      <alignment vertical="center"/>
    </xf>
    <xf numFmtId="166" fontId="0" fillId="10" borderId="37" xfId="0" applyNumberFormat="1" applyFill="1" applyBorder="1" applyAlignment="1">
      <alignment vertical="center"/>
    </xf>
    <xf numFmtId="166" fontId="0" fillId="10" borderId="37" xfId="0" applyNumberFormat="1" applyFill="1" applyBorder="1" applyAlignment="1">
      <alignment horizontal="center" vertical="center"/>
    </xf>
    <xf numFmtId="166" fontId="0" fillId="10" borderId="4" xfId="0" applyNumberFormat="1" applyFill="1" applyBorder="1" applyAlignment="1">
      <alignment horizontal="center" vertical="center"/>
    </xf>
    <xf numFmtId="166" fontId="0" fillId="10" borderId="4" xfId="0" applyNumberFormat="1" applyFill="1" applyBorder="1" applyAlignment="1">
      <alignment horizontal="right" vertical="center"/>
    </xf>
    <xf numFmtId="166" fontId="0" fillId="25" borderId="66" xfId="0" applyNumberFormat="1" applyFill="1" applyBorder="1" applyAlignment="1">
      <alignment vertical="center"/>
    </xf>
    <xf numFmtId="166" fontId="0" fillId="25" borderId="49" xfId="0" applyNumberFormat="1" applyFill="1" applyBorder="1" applyAlignment="1">
      <alignment vertical="center"/>
    </xf>
    <xf numFmtId="166" fontId="0" fillId="10" borderId="10" xfId="0" applyNumberFormat="1" applyFill="1" applyBorder="1" applyAlignment="1">
      <alignment vertical="center" wrapText="1"/>
    </xf>
    <xf numFmtId="166" fontId="0" fillId="0" borderId="88" xfId="0" applyNumberFormat="1" applyBorder="1" applyAlignment="1">
      <alignment vertical="center"/>
    </xf>
    <xf numFmtId="166" fontId="0" fillId="0" borderId="66" xfId="0" applyNumberForma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6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166" fontId="0" fillId="17" borderId="10" xfId="0" applyNumberFormat="1" applyFill="1" applyBorder="1" applyAlignment="1">
      <alignment vertical="center"/>
    </xf>
    <xf numFmtId="0" fontId="0" fillId="17" borderId="11" xfId="0" applyFill="1" applyBorder="1" applyAlignment="1">
      <alignment vertical="center" wrapText="1"/>
    </xf>
    <xf numFmtId="0" fontId="0" fillId="17" borderId="2" xfId="0" applyFill="1" applyBorder="1" applyAlignment="1">
      <alignment vertical="center" wrapText="1"/>
    </xf>
    <xf numFmtId="166" fontId="0" fillId="10" borderId="4" xfId="0" applyNumberFormat="1" applyFill="1" applyBorder="1" applyAlignment="1">
      <alignment horizontal="right" vertical="center" wrapText="1"/>
    </xf>
    <xf numFmtId="166" fontId="0" fillId="17" borderId="10" xfId="0" applyNumberFormat="1" applyFill="1" applyBorder="1" applyAlignment="1">
      <alignment horizontal="right" vertical="center" wrapText="1"/>
    </xf>
    <xf numFmtId="166" fontId="0" fillId="25" borderId="4" xfId="0" applyNumberFormat="1" applyFill="1" applyBorder="1" applyAlignment="1">
      <alignment horizontal="right" vertical="center"/>
    </xf>
    <xf numFmtId="166" fontId="0" fillId="10" borderId="10" xfId="0" applyNumberFormat="1" applyFill="1" applyBorder="1" applyAlignment="1">
      <alignment horizontal="right" vertical="center" wrapText="1"/>
    </xf>
    <xf numFmtId="166" fontId="0" fillId="10" borderId="7" xfId="0" applyNumberFormat="1" applyFill="1" applyBorder="1" applyAlignment="1">
      <alignment vertical="center" wrapText="1"/>
    </xf>
    <xf numFmtId="44" fontId="0" fillId="12" borderId="12" xfId="0" applyNumberFormat="1" applyFill="1" applyBorder="1" applyAlignment="1">
      <alignment horizontal="center" vertical="center" wrapText="1"/>
    </xf>
    <xf numFmtId="166" fontId="0" fillId="12" borderId="40" xfId="0" applyNumberFormat="1" applyFill="1" applyBorder="1" applyAlignment="1">
      <alignment horizontal="center" vertical="center" wrapText="1"/>
    </xf>
    <xf numFmtId="166" fontId="0" fillId="17" borderId="4" xfId="0" applyNumberFormat="1" applyFill="1" applyBorder="1" applyAlignment="1">
      <alignment vertical="center"/>
    </xf>
    <xf numFmtId="166" fontId="0" fillId="3" borderId="10" xfId="0" applyNumberFormat="1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 wrapText="1"/>
    </xf>
    <xf numFmtId="0" fontId="4" fillId="24" borderId="31" xfId="0" applyFont="1" applyFill="1" applyBorder="1" applyAlignment="1">
      <alignment horizontal="center" vertical="center" wrapText="1"/>
    </xf>
    <xf numFmtId="166" fontId="0" fillId="8" borderId="44" xfId="0" applyNumberFormat="1" applyFill="1" applyBorder="1" applyAlignment="1">
      <alignment vertical="center"/>
    </xf>
    <xf numFmtId="166" fontId="0" fillId="8" borderId="45" xfId="0" applyNumberFormat="1" applyFill="1" applyBorder="1" applyAlignment="1">
      <alignment vertical="center"/>
    </xf>
    <xf numFmtId="166" fontId="0" fillId="8" borderId="46" xfId="0" applyNumberFormat="1" applyFill="1" applyBorder="1" applyAlignment="1">
      <alignment vertical="center"/>
    </xf>
    <xf numFmtId="166" fontId="0" fillId="8" borderId="31" xfId="0" applyNumberFormat="1" applyFill="1" applyBorder="1" applyAlignment="1">
      <alignment vertical="center"/>
    </xf>
    <xf numFmtId="166" fontId="0" fillId="25" borderId="45" xfId="0" applyNumberForma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4" fontId="5" fillId="0" borderId="14" xfId="1" applyFont="1" applyFill="1" applyBorder="1" applyAlignment="1">
      <alignment horizontal="right" vertical="center"/>
    </xf>
    <xf numFmtId="44" fontId="10" fillId="0" borderId="10" xfId="0" applyNumberFormat="1" applyFont="1" applyBorder="1" applyAlignment="1">
      <alignment vertical="center"/>
    </xf>
    <xf numFmtId="44" fontId="0" fillId="0" borderId="40" xfId="0" applyNumberFormat="1" applyBorder="1" applyAlignment="1">
      <alignment vertical="center"/>
    </xf>
    <xf numFmtId="166" fontId="0" fillId="8" borderId="57" xfId="0" applyNumberFormat="1" applyFill="1" applyBorder="1" applyAlignment="1">
      <alignment vertical="center"/>
    </xf>
    <xf numFmtId="0" fontId="12" fillId="0" borderId="90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vertical="center" wrapText="1"/>
    </xf>
    <xf numFmtId="44" fontId="28" fillId="0" borderId="52" xfId="1" applyFont="1" applyFill="1" applyBorder="1" applyAlignment="1">
      <alignment horizontal="right" vertical="center"/>
    </xf>
    <xf numFmtId="44" fontId="0" fillId="0" borderId="90" xfId="0" applyNumberFormat="1" applyBorder="1" applyAlignment="1">
      <alignment vertical="center"/>
    </xf>
    <xf numFmtId="0" fontId="0" fillId="0" borderId="73" xfId="0" applyBorder="1" applyAlignment="1">
      <alignment vertical="center" wrapText="1"/>
    </xf>
    <xf numFmtId="44" fontId="0" fillId="10" borderId="90" xfId="0" applyNumberFormat="1" applyFill="1" applyBorder="1" applyAlignment="1">
      <alignment vertical="center"/>
    </xf>
    <xf numFmtId="0" fontId="11" fillId="10" borderId="52" xfId="0" applyFont="1" applyFill="1" applyBorder="1" applyAlignment="1">
      <alignment vertical="center" wrapText="1"/>
    </xf>
    <xf numFmtId="0" fontId="0" fillId="0" borderId="90" xfId="0" applyBorder="1" applyAlignment="1">
      <alignment vertical="center"/>
    </xf>
    <xf numFmtId="0" fontId="0" fillId="0" borderId="69" xfId="0" applyBorder="1" applyAlignment="1">
      <alignment vertical="center"/>
    </xf>
    <xf numFmtId="166" fontId="0" fillId="8" borderId="43" xfId="0" applyNumberFormat="1" applyFill="1" applyBorder="1" applyAlignment="1">
      <alignment vertical="center"/>
    </xf>
    <xf numFmtId="0" fontId="0" fillId="0" borderId="61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44" fontId="0" fillId="0" borderId="7" xfId="0" applyNumberFormat="1" applyFill="1" applyBorder="1" applyAlignment="1">
      <alignment vertical="center"/>
    </xf>
    <xf numFmtId="0" fontId="0" fillId="0" borderId="37" xfId="0" applyFill="1" applyBorder="1" applyAlignment="1">
      <alignment vertical="center" wrapText="1"/>
    </xf>
    <xf numFmtId="44" fontId="0" fillId="0" borderId="10" xfId="0" applyNumberFormat="1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44" fontId="0" fillId="0" borderId="10" xfId="0" applyNumberFormat="1" applyFill="1" applyBorder="1" applyAlignment="1">
      <alignment horizontal="center" vertical="center" wrapText="1"/>
    </xf>
    <xf numFmtId="44" fontId="0" fillId="0" borderId="12" xfId="0" applyNumberFormat="1" applyFill="1" applyBorder="1" applyAlignment="1">
      <alignment vertical="center"/>
    </xf>
    <xf numFmtId="0" fontId="0" fillId="0" borderId="49" xfId="0" applyFill="1" applyBorder="1" applyAlignment="1">
      <alignment vertical="center" wrapText="1"/>
    </xf>
    <xf numFmtId="0" fontId="0" fillId="0" borderId="61" xfId="0" applyFill="1" applyBorder="1" applyAlignment="1">
      <alignment vertical="center" wrapText="1"/>
    </xf>
    <xf numFmtId="0" fontId="0" fillId="0" borderId="62" xfId="0" applyFill="1" applyBorder="1" applyAlignment="1">
      <alignment vertical="center" wrapText="1"/>
    </xf>
    <xf numFmtId="0" fontId="0" fillId="0" borderId="63" xfId="0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48" xfId="0" applyFill="1" applyBorder="1" applyAlignment="1">
      <alignment vertical="center"/>
    </xf>
    <xf numFmtId="0" fontId="0" fillId="0" borderId="11" xfId="0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23" fillId="0" borderId="6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4" fillId="21" borderId="27" xfId="0" applyFont="1" applyFill="1" applyBorder="1" applyAlignment="1">
      <alignment horizontal="center" vertical="center" wrapText="1"/>
    </xf>
    <xf numFmtId="44" fontId="4" fillId="6" borderId="26" xfId="1" applyFont="1" applyFill="1" applyBorder="1" applyAlignment="1">
      <alignment horizontal="center" vertical="center" wrapText="1"/>
    </xf>
    <xf numFmtId="0" fontId="6" fillId="20" borderId="50" xfId="0" applyFont="1" applyFill="1" applyBorder="1" applyAlignment="1">
      <alignment horizontal="left" vertical="center" wrapText="1"/>
    </xf>
    <xf numFmtId="0" fontId="6" fillId="20" borderId="27" xfId="0" applyFont="1" applyFill="1" applyBorder="1" applyAlignment="1">
      <alignment horizontal="center" vertical="center"/>
    </xf>
    <xf numFmtId="0" fontId="0" fillId="14" borderId="62" xfId="0" applyFill="1" applyBorder="1" applyAlignment="1">
      <alignment vertical="center" wrapText="1"/>
    </xf>
    <xf numFmtId="0" fontId="0" fillId="25" borderId="62" xfId="0" applyFill="1" applyBorder="1" applyAlignment="1">
      <alignment vertical="center" wrapText="1"/>
    </xf>
    <xf numFmtId="0" fontId="0" fillId="25" borderId="63" xfId="0" applyFill="1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25" borderId="62" xfId="0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66" fontId="5" fillId="0" borderId="17" xfId="0" applyNumberFormat="1" applyFont="1" applyBorder="1" applyAlignment="1">
      <alignment vertical="center" wrapText="1"/>
    </xf>
    <xf numFmtId="166" fontId="5" fillId="0" borderId="17" xfId="1" applyNumberFormat="1" applyFont="1" applyFill="1" applyBorder="1" applyAlignment="1">
      <alignment vertical="center"/>
    </xf>
    <xf numFmtId="166" fontId="5" fillId="0" borderId="2" xfId="1" applyNumberFormat="1" applyFont="1" applyFill="1" applyBorder="1" applyAlignment="1">
      <alignment vertical="center"/>
    </xf>
    <xf numFmtId="166" fontId="5" fillId="0" borderId="21" xfId="0" applyNumberFormat="1" applyFont="1" applyBorder="1" applyAlignment="1">
      <alignment vertical="center" wrapText="1"/>
    </xf>
    <xf numFmtId="166" fontId="5" fillId="0" borderId="21" xfId="1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5" fillId="0" borderId="0" xfId="1" applyNumberFormat="1" applyFont="1" applyFill="1" applyBorder="1" applyAlignment="1">
      <alignment vertical="center"/>
    </xf>
    <xf numFmtId="166" fontId="12" fillId="0" borderId="1" xfId="1" applyNumberFormat="1" applyFont="1" applyFill="1" applyBorder="1" applyAlignment="1">
      <alignment horizontal="center" vertical="center"/>
    </xf>
    <xf numFmtId="166" fontId="5" fillId="0" borderId="9" xfId="1" applyNumberFormat="1" applyFont="1" applyFill="1" applyBorder="1" applyAlignment="1">
      <alignment vertical="center"/>
    </xf>
    <xf numFmtId="166" fontId="5" fillId="0" borderId="14" xfId="1" applyNumberFormat="1" applyFont="1" applyFill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166" fontId="5" fillId="0" borderId="20" xfId="1" applyNumberFormat="1" applyFont="1" applyFill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5" borderId="1" xfId="0" applyFont="1" applyFill="1" applyBorder="1" applyAlignment="1">
      <alignment vertical="center" wrapText="1"/>
    </xf>
    <xf numFmtId="0" fontId="12" fillId="25" borderId="1" xfId="0" applyFont="1" applyFill="1" applyBorder="1" applyAlignment="1">
      <alignment vertical="center" wrapText="1"/>
    </xf>
    <xf numFmtId="166" fontId="5" fillId="25" borderId="2" xfId="0" applyNumberFormat="1" applyFont="1" applyFill="1" applyBorder="1" applyAlignment="1">
      <alignment vertical="center" wrapText="1"/>
    </xf>
    <xf numFmtId="0" fontId="5" fillId="25" borderId="12" xfId="0" applyFont="1" applyFill="1" applyBorder="1" applyAlignment="1">
      <alignment horizontal="center" vertical="center"/>
    </xf>
    <xf numFmtId="0" fontId="5" fillId="25" borderId="13" xfId="0" applyFont="1" applyFill="1" applyBorder="1" applyAlignment="1">
      <alignment vertical="center" wrapText="1"/>
    </xf>
    <xf numFmtId="0" fontId="12" fillId="25" borderId="13" xfId="0" applyFont="1" applyFill="1" applyBorder="1" applyAlignment="1">
      <alignment vertical="center" wrapText="1"/>
    </xf>
    <xf numFmtId="0" fontId="5" fillId="25" borderId="13" xfId="0" applyFont="1" applyFill="1" applyBorder="1" applyAlignment="1">
      <alignment horizontal="center" vertical="center"/>
    </xf>
    <xf numFmtId="166" fontId="5" fillId="25" borderId="21" xfId="0" applyNumberFormat="1" applyFont="1" applyFill="1" applyBorder="1" applyAlignment="1">
      <alignment vertical="center" wrapText="1"/>
    </xf>
    <xf numFmtId="166" fontId="5" fillId="25" borderId="14" xfId="1" applyNumberFormat="1" applyFont="1" applyFill="1" applyBorder="1" applyAlignment="1">
      <alignment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166" fontId="5" fillId="0" borderId="30" xfId="0" applyNumberFormat="1" applyFont="1" applyBorder="1" applyAlignment="1">
      <alignment vertical="center" wrapText="1"/>
    </xf>
    <xf numFmtId="166" fontId="5" fillId="0" borderId="35" xfId="1" applyNumberFormat="1" applyFont="1" applyFill="1" applyBorder="1" applyAlignment="1">
      <alignment vertical="center"/>
    </xf>
    <xf numFmtId="0" fontId="35" fillId="20" borderId="33" xfId="0" applyFont="1" applyFill="1" applyBorder="1" applyAlignment="1">
      <alignment horizontal="left" vertical="center"/>
    </xf>
    <xf numFmtId="0" fontId="5" fillId="20" borderId="23" xfId="0" applyFont="1" applyFill="1" applyBorder="1" applyAlignment="1">
      <alignment vertical="center"/>
    </xf>
    <xf numFmtId="0" fontId="12" fillId="20" borderId="23" xfId="0" applyFont="1" applyFill="1" applyBorder="1" applyAlignment="1">
      <alignment vertical="center"/>
    </xf>
    <xf numFmtId="166" fontId="5" fillId="20" borderId="23" xfId="0" applyNumberFormat="1" applyFont="1" applyFill="1" applyBorder="1" applyAlignment="1">
      <alignment vertical="center"/>
    </xf>
    <xf numFmtId="166" fontId="12" fillId="0" borderId="0" xfId="0" applyNumberFormat="1" applyFont="1" applyAlignment="1">
      <alignment horizontal="right" vertical="center" wrapText="1"/>
    </xf>
    <xf numFmtId="0" fontId="35" fillId="20" borderId="22" xfId="0" applyFont="1" applyFill="1" applyBorder="1" applyAlignment="1">
      <alignment horizontal="left" vertical="center"/>
    </xf>
    <xf numFmtId="0" fontId="5" fillId="20" borderId="23" xfId="0" applyFont="1" applyFill="1" applyBorder="1" applyAlignment="1">
      <alignment horizontal="left" vertical="center"/>
    </xf>
    <xf numFmtId="0" fontId="12" fillId="20" borderId="23" xfId="0" applyFont="1" applyFill="1" applyBorder="1" applyAlignment="1">
      <alignment horizontal="left" vertical="center"/>
    </xf>
    <xf numFmtId="166" fontId="5" fillId="20" borderId="23" xfId="0" applyNumberFormat="1" applyFont="1" applyFill="1" applyBorder="1" applyAlignment="1">
      <alignment horizontal="left" vertical="center"/>
    </xf>
    <xf numFmtId="0" fontId="5" fillId="13" borderId="0" xfId="0" applyFont="1" applyFill="1" applyAlignment="1">
      <alignment horizontal="left" vertical="top"/>
    </xf>
    <xf numFmtId="0" fontId="12" fillId="13" borderId="0" xfId="0" applyFont="1" applyFill="1" applyAlignment="1">
      <alignment horizontal="left" vertical="center"/>
    </xf>
    <xf numFmtId="0" fontId="5" fillId="13" borderId="0" xfId="0" applyFont="1" applyFill="1" applyAlignment="1">
      <alignment horizontal="left" vertical="center"/>
    </xf>
    <xf numFmtId="166" fontId="5" fillId="13" borderId="0" xfId="0" applyNumberFormat="1" applyFont="1" applyFill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91" xfId="0" applyFont="1" applyBorder="1" applyAlignment="1">
      <alignment horizontal="left" vertical="center"/>
    </xf>
    <xf numFmtId="0" fontId="23" fillId="0" borderId="92" xfId="0" applyFont="1" applyBorder="1" applyAlignment="1">
      <alignment horizontal="left" vertical="center"/>
    </xf>
    <xf numFmtId="0" fontId="5" fillId="13" borderId="23" xfId="0" applyFont="1" applyFill="1" applyBorder="1" applyAlignment="1">
      <alignment horizontal="left" vertical="center"/>
    </xf>
    <xf numFmtId="0" fontId="12" fillId="13" borderId="23" xfId="0" applyFont="1" applyFill="1" applyBorder="1" applyAlignment="1">
      <alignment horizontal="left" vertical="center"/>
    </xf>
    <xf numFmtId="166" fontId="5" fillId="13" borderId="23" xfId="0" applyNumberFormat="1" applyFont="1" applyFill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35" fillId="20" borderId="34" xfId="0" applyFont="1" applyFill="1" applyBorder="1" applyAlignment="1">
      <alignment horizontal="left" vertical="center"/>
    </xf>
    <xf numFmtId="166" fontId="5" fillId="0" borderId="8" xfId="0" applyNumberFormat="1" applyFont="1" applyBorder="1" applyAlignment="1">
      <alignment vertical="center" wrapText="1"/>
    </xf>
    <xf numFmtId="166" fontId="5" fillId="25" borderId="1" xfId="0" applyNumberFormat="1" applyFont="1" applyFill="1" applyBorder="1" applyAlignment="1">
      <alignment vertical="center" wrapText="1"/>
    </xf>
    <xf numFmtId="166" fontId="5" fillId="25" borderId="2" xfId="1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166" fontId="2" fillId="0" borderId="0" xfId="1" applyNumberFormat="1" applyFont="1" applyFill="1" applyBorder="1" applyAlignment="1">
      <alignment vertical="center"/>
    </xf>
    <xf numFmtId="166" fontId="0" fillId="0" borderId="10" xfId="0" applyNumberForma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166" fontId="0" fillId="0" borderId="12" xfId="0" applyNumberFormat="1" applyFill="1" applyBorder="1" applyAlignment="1">
      <alignment vertical="center"/>
    </xf>
    <xf numFmtId="0" fontId="0" fillId="0" borderId="14" xfId="0" applyFill="1" applyBorder="1" applyAlignment="1">
      <alignment vertical="center" wrapText="1"/>
    </xf>
    <xf numFmtId="166" fontId="0" fillId="0" borderId="4" xfId="0" applyNumberForma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166" fontId="6" fillId="20" borderId="53" xfId="0" applyNumberFormat="1" applyFont="1" applyFill="1" applyBorder="1" applyAlignment="1">
      <alignment horizontal="right" vertical="center"/>
    </xf>
    <xf numFmtId="166" fontId="6" fillId="13" borderId="72" xfId="0" applyNumberFormat="1" applyFont="1" applyFill="1" applyBorder="1" applyAlignment="1">
      <alignment horizontal="right" vertical="center"/>
    </xf>
    <xf numFmtId="166" fontId="0" fillId="8" borderId="54" xfId="0" applyNumberFormat="1" applyFill="1" applyBorder="1" applyAlignment="1">
      <alignment horizontal="right" vertical="center"/>
    </xf>
    <xf numFmtId="166" fontId="0" fillId="25" borderId="54" xfId="0" applyNumberFormat="1" applyFill="1" applyBorder="1" applyAlignment="1">
      <alignment horizontal="right" vertical="center"/>
    </xf>
    <xf numFmtId="166" fontId="0" fillId="8" borderId="43" xfId="0" applyNumberFormat="1" applyFill="1" applyBorder="1" applyAlignment="1">
      <alignment horizontal="right" vertical="center"/>
    </xf>
    <xf numFmtId="166" fontId="6" fillId="13" borderId="53" xfId="0" applyNumberFormat="1" applyFont="1" applyFill="1" applyBorder="1" applyAlignment="1">
      <alignment horizontal="right" vertical="center"/>
    </xf>
    <xf numFmtId="166" fontId="0" fillId="8" borderId="44" xfId="0" applyNumberFormat="1" applyFill="1" applyBorder="1" applyAlignment="1">
      <alignment horizontal="right" vertical="center"/>
    </xf>
    <xf numFmtId="166" fontId="0" fillId="8" borderId="46" xfId="0" applyNumberFormat="1" applyFill="1" applyBorder="1" applyAlignment="1">
      <alignment horizontal="right" vertical="center"/>
    </xf>
    <xf numFmtId="166" fontId="0" fillId="25" borderId="45" xfId="0" applyNumberFormat="1" applyFill="1" applyBorder="1" applyAlignment="1">
      <alignment horizontal="right" vertical="center"/>
    </xf>
    <xf numFmtId="166" fontId="0" fillId="24" borderId="31" xfId="0" applyNumberFormat="1" applyFill="1" applyBorder="1" applyAlignment="1">
      <alignment horizontal="right" vertical="center"/>
    </xf>
    <xf numFmtId="166" fontId="6" fillId="20" borderId="31" xfId="0" applyNumberFormat="1" applyFont="1" applyFill="1" applyBorder="1" applyAlignment="1">
      <alignment horizontal="right" vertical="center"/>
    </xf>
    <xf numFmtId="166" fontId="0" fillId="8" borderId="31" xfId="0" applyNumberFormat="1" applyFill="1" applyBorder="1" applyAlignment="1">
      <alignment horizontal="right" vertical="center"/>
    </xf>
    <xf numFmtId="166" fontId="0" fillId="8" borderId="45" xfId="0" applyNumberFormat="1" applyFill="1" applyBorder="1" applyAlignment="1">
      <alignment horizontal="right" vertical="center"/>
    </xf>
    <xf numFmtId="166" fontId="0" fillId="25" borderId="46" xfId="0" applyNumberFormat="1" applyFill="1" applyBorder="1" applyAlignment="1">
      <alignment horizontal="right" vertical="center"/>
    </xf>
    <xf numFmtId="166" fontId="0" fillId="8" borderId="57" xfId="0" applyNumberFormat="1" applyFill="1" applyBorder="1" applyAlignment="1">
      <alignment horizontal="right" vertical="center"/>
    </xf>
    <xf numFmtId="0" fontId="4" fillId="24" borderId="53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0" fillId="0" borderId="96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25" xfId="0" applyBorder="1" applyAlignment="1">
      <alignment vertical="center" wrapText="1"/>
    </xf>
    <xf numFmtId="44" fontId="3" fillId="8" borderId="44" xfId="0" applyNumberFormat="1" applyFont="1" applyFill="1" applyBorder="1" applyAlignment="1">
      <alignment vertical="center"/>
    </xf>
    <xf numFmtId="44" fontId="3" fillId="8" borderId="45" xfId="0" applyNumberFormat="1" applyFont="1" applyFill="1" applyBorder="1" applyAlignment="1">
      <alignment vertical="center"/>
    </xf>
    <xf numFmtId="44" fontId="3" fillId="0" borderId="45" xfId="0" applyNumberFormat="1" applyFont="1" applyBorder="1" applyAlignment="1">
      <alignment vertical="center"/>
    </xf>
    <xf numFmtId="44" fontId="3" fillId="0" borderId="46" xfId="0" applyNumberFormat="1" applyFont="1" applyBorder="1" applyAlignment="1">
      <alignment vertical="center"/>
    </xf>
    <xf numFmtId="44" fontId="3" fillId="8" borderId="46" xfId="0" applyNumberFormat="1" applyFont="1" applyFill="1" applyBorder="1" applyAlignment="1">
      <alignment vertical="center"/>
    </xf>
    <xf numFmtId="44" fontId="3" fillId="8" borderId="31" xfId="0" applyNumberFormat="1" applyFont="1" applyFill="1" applyBorder="1" applyAlignment="1">
      <alignment vertical="center"/>
    </xf>
    <xf numFmtId="0" fontId="15" fillId="20" borderId="31" xfId="0" applyFont="1" applyFill="1" applyBorder="1" applyAlignment="1">
      <alignment vertical="center"/>
    </xf>
    <xf numFmtId="44" fontId="12" fillId="8" borderId="43" xfId="0" applyNumberFormat="1" applyFont="1" applyFill="1" applyBorder="1" applyAlignment="1">
      <alignment vertical="center"/>
    </xf>
    <xf numFmtId="44" fontId="5" fillId="0" borderId="62" xfId="1" applyFont="1" applyFill="1" applyBorder="1" applyAlignment="1">
      <alignment horizontal="center" vertical="center"/>
    </xf>
    <xf numFmtId="44" fontId="5" fillId="0" borderId="63" xfId="1" applyFont="1" applyFill="1" applyBorder="1" applyAlignment="1">
      <alignment horizontal="center" vertical="center"/>
    </xf>
    <xf numFmtId="0" fontId="16" fillId="22" borderId="31" xfId="0" applyFont="1" applyFill="1" applyBorder="1" applyAlignment="1">
      <alignment horizontal="center" vertical="center"/>
    </xf>
    <xf numFmtId="0" fontId="4" fillId="23" borderId="31" xfId="0" applyFont="1" applyFill="1" applyBorder="1" applyAlignment="1">
      <alignment horizontal="center" vertical="center" wrapText="1"/>
    </xf>
    <xf numFmtId="166" fontId="0" fillId="0" borderId="37" xfId="0" applyNumberFormat="1" applyBorder="1" applyAlignment="1">
      <alignment horizontal="right" vertical="center"/>
    </xf>
    <xf numFmtId="166" fontId="0" fillId="2" borderId="49" xfId="0" applyNumberFormat="1" applyFill="1" applyBorder="1" applyAlignment="1">
      <alignment horizontal="right" vertical="center"/>
    </xf>
    <xf numFmtId="166" fontId="0" fillId="0" borderId="4" xfId="0" applyNumberFormat="1" applyBorder="1" applyAlignment="1">
      <alignment horizontal="right" vertical="center" wrapText="1"/>
    </xf>
    <xf numFmtId="166" fontId="0" fillId="0" borderId="4" xfId="0" applyNumberFormat="1" applyBorder="1" applyAlignment="1">
      <alignment horizontal="right" vertical="center"/>
    </xf>
    <xf numFmtId="166" fontId="0" fillId="0" borderId="49" xfId="0" applyNumberFormat="1" applyBorder="1" applyAlignment="1">
      <alignment horizontal="right" vertical="center"/>
    </xf>
    <xf numFmtId="166" fontId="0" fillId="0" borderId="7" xfId="0" applyNumberFormat="1" applyBorder="1" applyAlignment="1">
      <alignment vertical="center" wrapText="1"/>
    </xf>
    <xf numFmtId="166" fontId="0" fillId="0" borderId="12" xfId="0" applyNumberFormat="1" applyBorder="1" applyAlignment="1">
      <alignment vertical="center" wrapText="1"/>
    </xf>
    <xf numFmtId="166" fontId="15" fillId="20" borderId="0" xfId="0" applyNumberFormat="1" applyFont="1" applyFill="1" applyAlignment="1">
      <alignment vertical="center"/>
    </xf>
    <xf numFmtId="0" fontId="17" fillId="20" borderId="0" xfId="0" applyFont="1" applyFill="1" applyAlignment="1">
      <alignment horizontal="left" vertical="center"/>
    </xf>
    <xf numFmtId="44" fontId="0" fillId="0" borderId="17" xfId="1" applyFont="1" applyFill="1" applyBorder="1" applyAlignment="1">
      <alignment horizontal="center" vertical="center"/>
    </xf>
    <xf numFmtId="44" fontId="0" fillId="0" borderId="21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44" fontId="5" fillId="0" borderId="20" xfId="1" applyFont="1" applyFill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44" fontId="0" fillId="0" borderId="9" xfId="1" applyFont="1" applyFill="1" applyBorder="1" applyAlignment="1">
      <alignment horizontal="center" vertical="center"/>
    </xf>
    <xf numFmtId="44" fontId="0" fillId="0" borderId="11" xfId="1" applyFont="1" applyFill="1" applyBorder="1" applyAlignment="1">
      <alignment horizontal="center" vertical="center"/>
    </xf>
    <xf numFmtId="44" fontId="0" fillId="0" borderId="14" xfId="1" applyFont="1" applyFill="1" applyBorder="1" applyAlignment="1">
      <alignment horizontal="center" vertical="center"/>
    </xf>
    <xf numFmtId="0" fontId="16" fillId="11" borderId="25" xfId="0" applyFont="1" applyFill="1" applyBorder="1" applyAlignment="1">
      <alignment horizontal="center" vertical="center"/>
    </xf>
    <xf numFmtId="0" fontId="16" fillId="11" borderId="26" xfId="0" applyFont="1" applyFill="1" applyBorder="1" applyAlignment="1">
      <alignment horizontal="center" vertical="center"/>
    </xf>
    <xf numFmtId="0" fontId="16" fillId="11" borderId="27" xfId="0" applyFont="1" applyFill="1" applyBorder="1" applyAlignment="1">
      <alignment horizontal="center" vertical="center"/>
    </xf>
    <xf numFmtId="0" fontId="16" fillId="18" borderId="25" xfId="0" applyFont="1" applyFill="1" applyBorder="1" applyAlignment="1">
      <alignment horizontal="center" vertical="center"/>
    </xf>
    <xf numFmtId="0" fontId="16" fillId="18" borderId="27" xfId="0" applyFont="1" applyFill="1" applyBorder="1" applyAlignment="1">
      <alignment horizontal="center" vertical="center"/>
    </xf>
    <xf numFmtId="0" fontId="35" fillId="13" borderId="0" xfId="0" applyFont="1" applyFill="1" applyAlignment="1">
      <alignment horizontal="left" vertical="top"/>
    </xf>
    <xf numFmtId="0" fontId="5" fillId="13" borderId="0" xfId="0" applyFont="1" applyFill="1" applyAlignment="1">
      <alignment horizontal="left" vertical="top"/>
    </xf>
    <xf numFmtId="0" fontId="31" fillId="11" borderId="22" xfId="0" applyFont="1" applyFill="1" applyBorder="1" applyAlignment="1">
      <alignment horizontal="center" vertical="center"/>
    </xf>
    <xf numFmtId="0" fontId="31" fillId="11" borderId="23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5" fillId="13" borderId="22" xfId="0" applyFont="1" applyFill="1" applyBorder="1" applyAlignment="1">
      <alignment horizontal="left" vertical="center"/>
    </xf>
    <xf numFmtId="0" fontId="5" fillId="13" borderId="23" xfId="0" applyFont="1" applyFill="1" applyBorder="1" applyAlignment="1">
      <alignment horizontal="left" vertical="center"/>
    </xf>
    <xf numFmtId="0" fontId="20" fillId="20" borderId="59" xfId="0" applyFont="1" applyFill="1" applyBorder="1" applyAlignment="1">
      <alignment horizontal="left" vertical="center" wrapText="1"/>
    </xf>
    <xf numFmtId="0" fontId="6" fillId="20" borderId="0" xfId="0" applyFont="1" applyFill="1" applyAlignment="1">
      <alignment horizontal="left" vertical="center" wrapText="1"/>
    </xf>
    <xf numFmtId="0" fontId="31" fillId="15" borderId="22" xfId="0" applyFont="1" applyFill="1" applyBorder="1" applyAlignment="1">
      <alignment horizontal="center" vertical="center"/>
    </xf>
    <xf numFmtId="0" fontId="33" fillId="15" borderId="23" xfId="0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1" fillId="18" borderId="23" xfId="0" applyFont="1" applyFill="1" applyBorder="1" applyAlignment="1">
      <alignment horizontal="center" vertical="center" wrapText="1"/>
    </xf>
    <xf numFmtId="0" fontId="31" fillId="18" borderId="24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31" fillId="26" borderId="22" xfId="0" applyFont="1" applyFill="1" applyBorder="1" applyAlignment="1">
      <alignment horizontal="center" vertical="center" wrapText="1"/>
    </xf>
    <xf numFmtId="0" fontId="32" fillId="0" borderId="24" xfId="0" applyFont="1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16" fillId="18" borderId="23" xfId="0" applyFont="1" applyFill="1" applyBorder="1" applyAlignment="1">
      <alignment horizontal="center" vertical="center"/>
    </xf>
    <xf numFmtId="0" fontId="16" fillId="18" borderId="24" xfId="0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21" fillId="15" borderId="24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7" fillId="2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6" fillId="11" borderId="22" xfId="0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65" xfId="0" applyBorder="1" applyAlignment="1">
      <alignment vertical="center"/>
    </xf>
    <xf numFmtId="0" fontId="16" fillId="26" borderId="22" xfId="0" applyFont="1" applyFill="1" applyBorder="1" applyAlignment="1">
      <alignment horizontal="center" vertical="center"/>
    </xf>
  </cellXfs>
  <cellStyles count="7">
    <cellStyle name="Excel Built-in Normal" xfId="3"/>
    <cellStyle name="Normale" xfId="0" builtinId="0"/>
    <cellStyle name="Valuta" xfId="1" builtinId="4"/>
    <cellStyle name="Valuta 2" xfId="2"/>
    <cellStyle name="Valuta 2 2" xfId="6"/>
    <cellStyle name="Valuta 3" xfId="4"/>
    <cellStyle name="Valuta 4" xfId="5"/>
  </cellStyles>
  <dxfs count="21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CC99FF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8"/>
        </patternFill>
      </fill>
    </dxf>
    <dxf>
      <fill>
        <patternFill>
          <bgColor theme="1" tint="0.499984740745262"/>
        </patternFill>
      </fill>
    </dxf>
    <dxf>
      <fill>
        <patternFill>
          <bgColor rgb="FFCC6600"/>
        </patternFill>
      </fill>
    </dxf>
  </dxfs>
  <tableStyles count="0" defaultTableStyle="TableStyleMedium2" defaultPivotStyle="PivotStyleLight16"/>
  <colors>
    <mruColors>
      <color rgb="FFFFCCFF"/>
      <color rgb="FFCCCCFF"/>
      <color rgb="FFEBEBFF"/>
      <color rgb="FF9966FF"/>
      <color rgb="FFCCFFFF"/>
      <color rgb="FFCCFFCC"/>
      <color rgb="FFFF97E4"/>
      <color rgb="FFFFCCCC"/>
      <color rgb="FF9933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JV310"/>
  <sheetViews>
    <sheetView zoomScale="60" zoomScaleNormal="60" zoomScaleSheetLayoutView="80" workbookViewId="0">
      <pane xSplit="8" ySplit="5" topLeftCell="I6" activePane="bottomRight" state="frozen"/>
      <selection activeCell="AY69" sqref="AY69"/>
      <selection pane="topRight" activeCell="AY69" sqref="AY69"/>
      <selection pane="bottomLeft" activeCell="AY69" sqref="AY69"/>
      <selection pane="bottomRight" activeCell="N25" sqref="N25"/>
    </sheetView>
  </sheetViews>
  <sheetFormatPr defaultColWidth="8.7109375" defaultRowHeight="15"/>
  <cols>
    <col min="1" max="1" width="8.7109375" style="2" customWidth="1"/>
    <col min="2" max="2" width="25.7109375" style="1" customWidth="1"/>
    <col min="3" max="3" width="25.7109375" style="12" customWidth="1"/>
    <col min="4" max="4" width="7" style="2" customWidth="1"/>
    <col min="5" max="5" width="7.7109375" style="2" customWidth="1"/>
    <col min="6" max="6" width="19.28515625" style="12" customWidth="1"/>
    <col min="7" max="7" width="15.28515625" style="12" customWidth="1"/>
    <col min="8" max="8" width="20.7109375" style="3" customWidth="1"/>
    <col min="9" max="9" width="20.28515625" style="3" customWidth="1"/>
    <col min="10" max="10" width="19.140625" style="1" customWidth="1"/>
    <col min="11" max="11" width="16" style="1" customWidth="1"/>
    <col min="12" max="12" width="20.42578125" style="1" customWidth="1"/>
    <col min="13" max="22" width="15.7109375" style="1" customWidth="1"/>
    <col min="23" max="23" width="20.7109375" style="1" customWidth="1"/>
    <col min="24" max="16384" width="8.7109375" style="1"/>
  </cols>
  <sheetData>
    <row r="1" spans="1:282" ht="30" customHeight="1">
      <c r="A1" s="693" t="s">
        <v>578</v>
      </c>
      <c r="B1" s="693"/>
      <c r="C1" s="693"/>
      <c r="D1" s="693"/>
      <c r="E1" s="693"/>
      <c r="F1" s="693"/>
      <c r="G1" s="693"/>
      <c r="H1" s="693"/>
      <c r="I1" s="302"/>
    </row>
    <row r="2" spans="1:282" ht="15.75" thickBot="1"/>
    <row r="3" spans="1:282" ht="40.9" customHeight="1" thickBot="1">
      <c r="A3" s="703" t="s">
        <v>98</v>
      </c>
      <c r="B3" s="704"/>
      <c r="C3" s="704"/>
      <c r="D3" s="704"/>
      <c r="E3" s="704"/>
      <c r="F3" s="704"/>
      <c r="G3" s="704"/>
      <c r="H3" s="705"/>
      <c r="I3" s="238"/>
      <c r="J3" s="706" t="s">
        <v>545</v>
      </c>
      <c r="K3" s="707"/>
      <c r="L3" s="683" t="s">
        <v>546</v>
      </c>
      <c r="M3" s="697" t="s">
        <v>103</v>
      </c>
      <c r="N3" s="697"/>
      <c r="O3" s="697"/>
      <c r="P3" s="697"/>
      <c r="Q3" s="697"/>
      <c r="R3" s="697"/>
      <c r="S3" s="697"/>
      <c r="T3" s="697"/>
      <c r="U3" s="697"/>
      <c r="V3" s="697"/>
      <c r="W3" s="669"/>
    </row>
    <row r="4" spans="1:282" s="42" customFormat="1" ht="75" customHeight="1" thickBot="1">
      <c r="A4" s="89" t="s">
        <v>97</v>
      </c>
      <c r="B4" s="90" t="s">
        <v>593</v>
      </c>
      <c r="C4" s="91" t="s">
        <v>1</v>
      </c>
      <c r="D4" s="92" t="s">
        <v>544</v>
      </c>
      <c r="E4" s="93" t="s">
        <v>2</v>
      </c>
      <c r="F4" s="91" t="s">
        <v>3</v>
      </c>
      <c r="G4" s="94" t="s">
        <v>568</v>
      </c>
      <c r="H4" s="95" t="s">
        <v>693</v>
      </c>
      <c r="I4" s="95" t="s">
        <v>694</v>
      </c>
      <c r="J4" s="110" t="s">
        <v>92</v>
      </c>
      <c r="K4" s="111" t="s">
        <v>93</v>
      </c>
      <c r="L4" s="684" t="s">
        <v>94</v>
      </c>
      <c r="M4" s="124" t="s">
        <v>531</v>
      </c>
      <c r="N4" s="113" t="s">
        <v>533</v>
      </c>
      <c r="O4" s="112" t="s">
        <v>552</v>
      </c>
      <c r="P4" s="113" t="s">
        <v>533</v>
      </c>
      <c r="Q4" s="112" t="s">
        <v>541</v>
      </c>
      <c r="R4" s="113" t="s">
        <v>533</v>
      </c>
      <c r="S4" s="112" t="s">
        <v>586</v>
      </c>
      <c r="T4" s="113" t="s">
        <v>543</v>
      </c>
      <c r="U4" s="112" t="s">
        <v>587</v>
      </c>
      <c r="V4" s="368" t="s">
        <v>543</v>
      </c>
      <c r="W4" s="504" t="s">
        <v>96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</row>
    <row r="5" spans="1:282" s="99" customFormat="1" ht="21.75" thickBot="1">
      <c r="A5" s="97" t="s">
        <v>77</v>
      </c>
      <c r="B5" s="98"/>
      <c r="C5" s="98"/>
      <c r="D5" s="98"/>
      <c r="E5" s="98"/>
      <c r="F5" s="98"/>
      <c r="G5" s="98"/>
      <c r="H5" s="98"/>
      <c r="I5" s="98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45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  <c r="IV5" s="116"/>
      <c r="IW5" s="116"/>
      <c r="IX5" s="116"/>
      <c r="IY5" s="116"/>
      <c r="IZ5" s="116"/>
      <c r="JA5" s="116"/>
      <c r="JB5" s="116"/>
      <c r="JC5" s="116"/>
      <c r="JD5" s="116"/>
      <c r="JE5" s="116"/>
      <c r="JF5" s="116"/>
      <c r="JG5" s="116"/>
      <c r="JH5" s="116"/>
      <c r="JI5" s="116"/>
      <c r="JJ5" s="116"/>
      <c r="JK5" s="116"/>
      <c r="JL5" s="116"/>
      <c r="JM5" s="116"/>
      <c r="JN5" s="116"/>
      <c r="JO5" s="116"/>
      <c r="JP5" s="116"/>
      <c r="JQ5" s="116"/>
      <c r="JR5" s="116"/>
      <c r="JS5" s="116"/>
      <c r="JT5" s="116"/>
      <c r="JU5" s="116"/>
      <c r="JV5" s="116"/>
    </row>
    <row r="6" spans="1:282" s="26" customFormat="1" ht="45" customHeight="1">
      <c r="A6" s="6">
        <v>765</v>
      </c>
      <c r="B6" s="11" t="s">
        <v>28</v>
      </c>
      <c r="C6" s="114" t="s">
        <v>525</v>
      </c>
      <c r="D6" s="362" t="s">
        <v>62</v>
      </c>
      <c r="E6" s="7" t="s">
        <v>18</v>
      </c>
      <c r="F6" s="11" t="s">
        <v>29</v>
      </c>
      <c r="G6" s="11"/>
      <c r="H6" s="698">
        <v>524348.29</v>
      </c>
      <c r="I6" s="240">
        <v>153869.71</v>
      </c>
      <c r="J6" s="167" t="s">
        <v>111</v>
      </c>
      <c r="K6" s="159" t="s">
        <v>139</v>
      </c>
      <c r="L6" s="59" t="s">
        <v>574</v>
      </c>
      <c r="M6" s="373"/>
      <c r="N6" s="374"/>
      <c r="O6" s="72">
        <v>65286.96</v>
      </c>
      <c r="P6" s="118" t="s">
        <v>539</v>
      </c>
      <c r="Q6" s="464">
        <v>45898.86</v>
      </c>
      <c r="R6" s="277" t="s">
        <v>542</v>
      </c>
      <c r="S6" s="465">
        <v>34147.120000000003</v>
      </c>
      <c r="T6" s="466" t="s">
        <v>583</v>
      </c>
      <c r="U6" s="685">
        <v>8536.7800000000007</v>
      </c>
      <c r="V6" s="180" t="s">
        <v>631</v>
      </c>
      <c r="W6" s="673">
        <f t="shared" ref="W6:W15" si="0">O6+Q6+S6+U6</f>
        <v>153869.72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</row>
    <row r="7" spans="1:282" ht="45" customHeight="1" thickBot="1">
      <c r="A7" s="32">
        <v>766</v>
      </c>
      <c r="B7" s="30" t="s">
        <v>28</v>
      </c>
      <c r="C7" s="115" t="s">
        <v>526</v>
      </c>
      <c r="D7" s="363" t="s">
        <v>62</v>
      </c>
      <c r="E7" s="63" t="s">
        <v>18</v>
      </c>
      <c r="F7" s="30" t="s">
        <v>63</v>
      </c>
      <c r="G7" s="30"/>
      <c r="H7" s="699"/>
      <c r="I7" s="241">
        <v>370478.58</v>
      </c>
      <c r="J7" s="158" t="s">
        <v>106</v>
      </c>
      <c r="K7" s="78" t="s">
        <v>140</v>
      </c>
      <c r="L7" s="31" t="s">
        <v>574</v>
      </c>
      <c r="M7" s="380"/>
      <c r="N7" s="379"/>
      <c r="O7" s="109">
        <v>185239.29</v>
      </c>
      <c r="P7" s="105" t="s">
        <v>551</v>
      </c>
      <c r="Q7" s="380"/>
      <c r="R7" s="379"/>
      <c r="S7" s="380"/>
      <c r="T7" s="379"/>
      <c r="U7" s="686">
        <v>174720.38</v>
      </c>
      <c r="V7" s="198" t="s">
        <v>582</v>
      </c>
      <c r="W7" s="677">
        <f t="shared" si="0"/>
        <v>359959.67000000004</v>
      </c>
    </row>
    <row r="8" spans="1:282">
      <c r="B8" s="12"/>
      <c r="C8" s="172"/>
      <c r="D8" s="247"/>
      <c r="H8" s="54"/>
      <c r="I8" s="54"/>
      <c r="J8" s="41"/>
      <c r="L8" s="12"/>
      <c r="O8" s="196"/>
      <c r="P8" s="12"/>
      <c r="U8" s="209"/>
      <c r="V8" s="12"/>
      <c r="W8" s="155"/>
    </row>
    <row r="9" spans="1:282">
      <c r="B9" s="12"/>
      <c r="C9" s="172"/>
      <c r="D9" s="247"/>
      <c r="G9" s="84" t="s">
        <v>659</v>
      </c>
      <c r="H9" s="213">
        <f>H6+H7</f>
        <v>524348.29</v>
      </c>
      <c r="I9" s="213">
        <f>I6+I7</f>
        <v>524348.29</v>
      </c>
      <c r="J9" s="41"/>
      <c r="L9" s="12"/>
      <c r="O9" s="196"/>
      <c r="P9" s="12"/>
      <c r="U9" s="209"/>
      <c r="V9" s="84" t="s">
        <v>660</v>
      </c>
      <c r="W9" s="217">
        <f>W6+W7</f>
        <v>513829.39</v>
      </c>
    </row>
    <row r="10" spans="1:282" ht="15.75" thickBot="1">
      <c r="B10" s="12"/>
      <c r="C10" s="172"/>
      <c r="D10" s="247"/>
      <c r="H10" s="54"/>
      <c r="I10" s="54"/>
      <c r="J10" s="41"/>
      <c r="L10" s="12"/>
      <c r="O10" s="196"/>
      <c r="P10" s="12"/>
      <c r="U10" s="209"/>
      <c r="V10" s="12"/>
      <c r="W10" s="155"/>
    </row>
    <row r="11" spans="1:282" ht="45" customHeight="1">
      <c r="A11" s="6">
        <v>767</v>
      </c>
      <c r="B11" s="11" t="s">
        <v>31</v>
      </c>
      <c r="C11" s="114" t="s">
        <v>527</v>
      </c>
      <c r="D11" s="362" t="s">
        <v>62</v>
      </c>
      <c r="E11" s="7" t="s">
        <v>18</v>
      </c>
      <c r="F11" s="11" t="s">
        <v>64</v>
      </c>
      <c r="G11" s="11"/>
      <c r="H11" s="694">
        <v>790500</v>
      </c>
      <c r="I11" s="240">
        <v>188949.38</v>
      </c>
      <c r="J11" s="60" t="s">
        <v>102</v>
      </c>
      <c r="K11" s="199" t="s">
        <v>134</v>
      </c>
      <c r="L11" s="59" t="s">
        <v>574</v>
      </c>
      <c r="M11" s="373"/>
      <c r="N11" s="374"/>
      <c r="O11" s="200">
        <v>94474.69</v>
      </c>
      <c r="P11" s="118" t="s">
        <v>550</v>
      </c>
      <c r="Q11" s="373"/>
      <c r="R11" s="374"/>
      <c r="S11" s="75">
        <v>77017.67</v>
      </c>
      <c r="T11" s="118" t="s">
        <v>564</v>
      </c>
      <c r="U11" s="685">
        <v>15293.04</v>
      </c>
      <c r="V11" s="201" t="s">
        <v>632</v>
      </c>
      <c r="W11" s="673">
        <f t="shared" si="0"/>
        <v>186785.4</v>
      </c>
    </row>
    <row r="12" spans="1:282" ht="45" customHeight="1">
      <c r="A12" s="8">
        <v>768</v>
      </c>
      <c r="B12" s="16" t="s">
        <v>31</v>
      </c>
      <c r="C12" s="85" t="s">
        <v>528</v>
      </c>
      <c r="D12" s="364" t="s">
        <v>62</v>
      </c>
      <c r="E12" s="14" t="s">
        <v>18</v>
      </c>
      <c r="F12" s="16" t="s">
        <v>37</v>
      </c>
      <c r="G12" s="16"/>
      <c r="H12" s="696"/>
      <c r="I12" s="242">
        <v>222199.5</v>
      </c>
      <c r="J12" s="157" t="s">
        <v>110</v>
      </c>
      <c r="K12" s="160" t="s">
        <v>135</v>
      </c>
      <c r="L12" s="27" t="s">
        <v>574</v>
      </c>
      <c r="M12" s="376"/>
      <c r="N12" s="377"/>
      <c r="O12" s="376"/>
      <c r="P12" s="377"/>
      <c r="Q12" s="376"/>
      <c r="R12" s="377"/>
      <c r="S12" s="108">
        <v>174404.2</v>
      </c>
      <c r="T12" s="45" t="s">
        <v>547</v>
      </c>
      <c r="U12" s="687">
        <v>41268.03</v>
      </c>
      <c r="V12" s="106" t="s">
        <v>549</v>
      </c>
      <c r="W12" s="674">
        <f t="shared" si="0"/>
        <v>215672.23</v>
      </c>
    </row>
    <row r="13" spans="1:282" ht="45" customHeight="1">
      <c r="A13" s="8">
        <v>769</v>
      </c>
      <c r="B13" s="16" t="s">
        <v>31</v>
      </c>
      <c r="C13" s="85" t="s">
        <v>529</v>
      </c>
      <c r="D13" s="364" t="s">
        <v>62</v>
      </c>
      <c r="E13" s="14" t="s">
        <v>18</v>
      </c>
      <c r="F13" s="16" t="s">
        <v>38</v>
      </c>
      <c r="G13" s="16"/>
      <c r="H13" s="696"/>
      <c r="I13" s="242">
        <v>75188.28</v>
      </c>
      <c r="J13" s="157" t="s">
        <v>117</v>
      </c>
      <c r="K13" s="160" t="s">
        <v>137</v>
      </c>
      <c r="L13" s="27" t="s">
        <v>574</v>
      </c>
      <c r="M13" s="376"/>
      <c r="N13" s="377"/>
      <c r="O13" s="73">
        <v>37594.14</v>
      </c>
      <c r="P13" s="45" t="s">
        <v>537</v>
      </c>
      <c r="Q13" s="376"/>
      <c r="R13" s="377"/>
      <c r="S13" s="451"/>
      <c r="T13" s="454"/>
      <c r="U13" s="687">
        <v>32227.98</v>
      </c>
      <c r="V13" s="106" t="s">
        <v>629</v>
      </c>
      <c r="W13" s="674">
        <f t="shared" si="0"/>
        <v>69822.12</v>
      </c>
    </row>
    <row r="14" spans="1:282" ht="45" customHeight="1">
      <c r="A14" s="8">
        <v>770</v>
      </c>
      <c r="B14" s="16" t="s">
        <v>31</v>
      </c>
      <c r="C14" s="85" t="s">
        <v>657</v>
      </c>
      <c r="D14" s="364" t="s">
        <v>62</v>
      </c>
      <c r="E14" s="14" t="s">
        <v>18</v>
      </c>
      <c r="F14" s="16" t="s">
        <v>38</v>
      </c>
      <c r="G14" s="16"/>
      <c r="H14" s="696"/>
      <c r="I14" s="242">
        <v>129863.47</v>
      </c>
      <c r="J14" s="157" t="s">
        <v>118</v>
      </c>
      <c r="K14" s="317" t="s">
        <v>136</v>
      </c>
      <c r="L14" s="27" t="s">
        <v>574</v>
      </c>
      <c r="M14" s="376"/>
      <c r="N14" s="377"/>
      <c r="O14" s="376"/>
      <c r="P14" s="377"/>
      <c r="Q14" s="376"/>
      <c r="R14" s="377"/>
      <c r="S14" s="108">
        <v>103761.22</v>
      </c>
      <c r="T14" s="45" t="s">
        <v>548</v>
      </c>
      <c r="U14" s="688">
        <v>23455.59</v>
      </c>
      <c r="V14" s="106" t="s">
        <v>673</v>
      </c>
      <c r="W14" s="674">
        <f t="shared" si="0"/>
        <v>127216.81</v>
      </c>
    </row>
    <row r="15" spans="1:282" s="28" customFormat="1" ht="45" customHeight="1" thickBot="1">
      <c r="A15" s="32">
        <v>771</v>
      </c>
      <c r="B15" s="30" t="s">
        <v>31</v>
      </c>
      <c r="C15" s="115" t="s">
        <v>528</v>
      </c>
      <c r="D15" s="363" t="s">
        <v>62</v>
      </c>
      <c r="E15" s="63" t="s">
        <v>18</v>
      </c>
      <c r="F15" s="30" t="s">
        <v>46</v>
      </c>
      <c r="G15" s="30"/>
      <c r="H15" s="695"/>
      <c r="I15" s="241">
        <v>148045.82999999999</v>
      </c>
      <c r="J15" s="158" t="s">
        <v>119</v>
      </c>
      <c r="K15" s="19" t="s">
        <v>138</v>
      </c>
      <c r="L15" s="31" t="s">
        <v>574</v>
      </c>
      <c r="M15" s="380"/>
      <c r="N15" s="379"/>
      <c r="O15" s="380"/>
      <c r="P15" s="379"/>
      <c r="Q15" s="380"/>
      <c r="R15" s="379"/>
      <c r="S15" s="380"/>
      <c r="T15" s="379"/>
      <c r="U15" s="689">
        <v>127671.14</v>
      </c>
      <c r="V15" s="107" t="s">
        <v>630</v>
      </c>
      <c r="W15" s="677">
        <f t="shared" si="0"/>
        <v>127671.14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</row>
    <row r="16" spans="1:282">
      <c r="B16" s="12"/>
      <c r="C16" s="172"/>
      <c r="H16" s="54"/>
      <c r="I16" s="54"/>
      <c r="J16" s="41"/>
      <c r="L16" s="12"/>
      <c r="U16" s="65"/>
      <c r="V16" s="12"/>
      <c r="W16" s="155"/>
    </row>
    <row r="17" spans="1:282">
      <c r="B17" s="12"/>
      <c r="C17" s="172"/>
      <c r="G17" s="84" t="s">
        <v>658</v>
      </c>
      <c r="H17" s="213">
        <f>H11</f>
        <v>790500</v>
      </c>
      <c r="I17" s="213">
        <f>I11+I12+I13+I14+I15</f>
        <v>764246.46</v>
      </c>
      <c r="J17" s="41"/>
      <c r="L17" s="12"/>
      <c r="U17" s="65"/>
      <c r="V17" s="84" t="s">
        <v>661</v>
      </c>
      <c r="W17" s="217">
        <f>W11+W12+W13+W14+W15</f>
        <v>727167.70000000007</v>
      </c>
    </row>
    <row r="18" spans="1:282" ht="15.75" thickBot="1">
      <c r="B18" s="52"/>
      <c r="C18" s="52"/>
      <c r="D18" s="53"/>
      <c r="E18" s="53"/>
      <c r="F18" s="52"/>
      <c r="G18" s="52"/>
      <c r="H18" s="54"/>
      <c r="I18" s="54"/>
      <c r="J18" s="41"/>
      <c r="U18" s="65"/>
    </row>
    <row r="19" spans="1:282" ht="32.25" customHeight="1" thickBot="1">
      <c r="B19" s="52"/>
      <c r="C19" s="52"/>
      <c r="D19" s="53"/>
      <c r="E19" s="53"/>
      <c r="F19" s="70"/>
      <c r="G19" s="214" t="s">
        <v>225</v>
      </c>
      <c r="H19" s="216">
        <f>H9+H17</f>
        <v>1314848.29</v>
      </c>
      <c r="I19" s="216">
        <f>I9+I17</f>
        <v>1288594.75</v>
      </c>
      <c r="J19" s="41"/>
      <c r="U19" s="65"/>
      <c r="V19" s="214" t="s">
        <v>225</v>
      </c>
      <c r="W19" s="216">
        <f>W9+W17</f>
        <v>1240997.0900000001</v>
      </c>
    </row>
    <row r="20" spans="1:282" ht="15.75" thickBot="1">
      <c r="B20" s="52"/>
      <c r="C20" s="52"/>
      <c r="D20" s="53"/>
      <c r="E20" s="53"/>
      <c r="F20" s="52"/>
      <c r="G20" s="52"/>
      <c r="H20" s="54"/>
      <c r="I20" s="54"/>
      <c r="J20" s="41"/>
      <c r="U20" s="65"/>
      <c r="W20" s="154"/>
    </row>
    <row r="21" spans="1:282" s="26" customFormat="1" ht="45" customHeight="1">
      <c r="A21" s="6">
        <v>827</v>
      </c>
      <c r="B21" s="11" t="s">
        <v>4</v>
      </c>
      <c r="C21" s="114" t="s">
        <v>350</v>
      </c>
      <c r="D21" s="362" t="s">
        <v>65</v>
      </c>
      <c r="E21" s="7" t="s">
        <v>5</v>
      </c>
      <c r="F21" s="11" t="s">
        <v>10</v>
      </c>
      <c r="G21" s="11" t="s">
        <v>501</v>
      </c>
      <c r="H21" s="700">
        <v>1313000</v>
      </c>
      <c r="I21" s="243">
        <v>112858.57</v>
      </c>
      <c r="J21" s="60" t="s">
        <v>130</v>
      </c>
      <c r="K21" s="162" t="s">
        <v>131</v>
      </c>
      <c r="L21" s="47" t="s">
        <v>574</v>
      </c>
      <c r="M21" s="670"/>
      <c r="N21" s="374"/>
      <c r="O21" s="72">
        <v>56429.285000000003</v>
      </c>
      <c r="P21" s="118" t="s">
        <v>651</v>
      </c>
      <c r="Q21" s="373"/>
      <c r="R21" s="374"/>
      <c r="S21" s="200">
        <v>33051.199999999997</v>
      </c>
      <c r="T21" s="51" t="s">
        <v>675</v>
      </c>
      <c r="U21" s="75">
        <v>8262.7999999999993</v>
      </c>
      <c r="V21" s="118" t="s">
        <v>681</v>
      </c>
      <c r="W21" s="673">
        <f>M21+O21+S21+Q21+U21</f>
        <v>97743.285000000003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</row>
    <row r="22" spans="1:282" ht="45" customHeight="1">
      <c r="A22" s="8">
        <v>828</v>
      </c>
      <c r="B22" s="16" t="s">
        <v>4</v>
      </c>
      <c r="C22" s="85" t="s">
        <v>514</v>
      </c>
      <c r="D22" s="364" t="s">
        <v>65</v>
      </c>
      <c r="E22" s="14" t="s">
        <v>5</v>
      </c>
      <c r="F22" s="16" t="s">
        <v>10</v>
      </c>
      <c r="G22" s="16" t="s">
        <v>500</v>
      </c>
      <c r="H22" s="701"/>
      <c r="I22" s="244">
        <v>232038.96</v>
      </c>
      <c r="J22" s="61" t="s">
        <v>122</v>
      </c>
      <c r="K22" s="163" t="s">
        <v>123</v>
      </c>
      <c r="L22" s="48" t="s">
        <v>574</v>
      </c>
      <c r="M22" s="671"/>
      <c r="N22" s="377"/>
      <c r="O22" s="376"/>
      <c r="P22" s="377"/>
      <c r="Q22" s="376"/>
      <c r="R22" s="377"/>
      <c r="S22" s="73">
        <v>159909.29999999999</v>
      </c>
      <c r="T22" s="46" t="s">
        <v>641</v>
      </c>
      <c r="U22" s="76">
        <v>39977.33</v>
      </c>
      <c r="V22" s="178" t="s">
        <v>633</v>
      </c>
      <c r="W22" s="674">
        <f>M22+O22+Q22+S22+U22</f>
        <v>199886.63</v>
      </c>
    </row>
    <row r="23" spans="1:282" ht="45" customHeight="1">
      <c r="A23" s="8">
        <v>829</v>
      </c>
      <c r="B23" s="16" t="s">
        <v>4</v>
      </c>
      <c r="C23" s="85" t="s">
        <v>515</v>
      </c>
      <c r="D23" s="364" t="s">
        <v>65</v>
      </c>
      <c r="E23" s="14" t="s">
        <v>5</v>
      </c>
      <c r="F23" s="16" t="s">
        <v>10</v>
      </c>
      <c r="G23" s="16" t="s">
        <v>499</v>
      </c>
      <c r="H23" s="701"/>
      <c r="I23" s="244">
        <v>206063.22</v>
      </c>
      <c r="J23" s="61" t="s">
        <v>128</v>
      </c>
      <c r="K23" s="163" t="s">
        <v>129</v>
      </c>
      <c r="L23" s="48" t="s">
        <v>574</v>
      </c>
      <c r="M23" s="671"/>
      <c r="N23" s="377"/>
      <c r="O23" s="376"/>
      <c r="P23" s="377"/>
      <c r="Q23" s="376"/>
      <c r="R23" s="377"/>
      <c r="S23" s="376"/>
      <c r="T23" s="377"/>
      <c r="U23" s="76">
        <v>169539.42</v>
      </c>
      <c r="V23" s="82" t="s">
        <v>634</v>
      </c>
      <c r="W23" s="674">
        <f>M23+O23+Q23+S23+U23</f>
        <v>169539.42</v>
      </c>
    </row>
    <row r="24" spans="1:282" ht="45" customHeight="1">
      <c r="A24" s="8">
        <v>830</v>
      </c>
      <c r="B24" s="16" t="s">
        <v>4</v>
      </c>
      <c r="C24" s="85" t="s">
        <v>90</v>
      </c>
      <c r="D24" s="364" t="s">
        <v>65</v>
      </c>
      <c r="E24" s="14" t="s">
        <v>5</v>
      </c>
      <c r="F24" s="16" t="s">
        <v>11</v>
      </c>
      <c r="G24" s="16"/>
      <c r="H24" s="701"/>
      <c r="I24" s="244">
        <v>276113.5</v>
      </c>
      <c r="J24" s="61" t="s">
        <v>120</v>
      </c>
      <c r="K24" s="5" t="s">
        <v>121</v>
      </c>
      <c r="L24" s="48" t="s">
        <v>574</v>
      </c>
      <c r="M24" s="671"/>
      <c r="N24" s="377"/>
      <c r="O24" s="108">
        <v>138056.75</v>
      </c>
      <c r="P24" s="45" t="s">
        <v>554</v>
      </c>
      <c r="Q24" s="227">
        <v>-230</v>
      </c>
      <c r="R24" s="4"/>
      <c r="S24" s="376"/>
      <c r="T24" s="377"/>
      <c r="U24" s="390">
        <v>102900.25</v>
      </c>
      <c r="V24" s="45" t="s">
        <v>555</v>
      </c>
      <c r="W24" s="674">
        <f>M24+O24+Q24+S24+U24</f>
        <v>240727</v>
      </c>
    </row>
    <row r="25" spans="1:282" ht="45" customHeight="1">
      <c r="A25" s="8">
        <v>831</v>
      </c>
      <c r="B25" s="16" t="s">
        <v>4</v>
      </c>
      <c r="C25" s="85" t="s">
        <v>516</v>
      </c>
      <c r="D25" s="364" t="s">
        <v>65</v>
      </c>
      <c r="E25" s="14" t="s">
        <v>5</v>
      </c>
      <c r="F25" s="16" t="s">
        <v>11</v>
      </c>
      <c r="G25" s="16" t="s">
        <v>1186</v>
      </c>
      <c r="H25" s="701"/>
      <c r="I25" s="681">
        <v>500000</v>
      </c>
      <c r="J25" s="61" t="s">
        <v>126</v>
      </c>
      <c r="K25" s="163" t="s">
        <v>127</v>
      </c>
      <c r="L25" s="48" t="s">
        <v>570</v>
      </c>
      <c r="M25" s="17"/>
      <c r="N25" s="5"/>
      <c r="O25" s="61"/>
      <c r="P25" s="5"/>
      <c r="Q25" s="61"/>
      <c r="R25" s="4"/>
      <c r="S25" s="61"/>
      <c r="T25" s="4"/>
      <c r="U25" s="76"/>
      <c r="V25" s="5"/>
      <c r="W25" s="675">
        <f>M25+O25+Q25+S25+U25</f>
        <v>0</v>
      </c>
    </row>
    <row r="26" spans="1:282" ht="45" customHeight="1" thickBot="1">
      <c r="A26" s="32">
        <v>832</v>
      </c>
      <c r="B26" s="30" t="s">
        <v>4</v>
      </c>
      <c r="C26" s="115" t="s">
        <v>517</v>
      </c>
      <c r="D26" s="363" t="s">
        <v>65</v>
      </c>
      <c r="E26" s="63" t="s">
        <v>5</v>
      </c>
      <c r="F26" s="30" t="s">
        <v>66</v>
      </c>
      <c r="G26" s="30"/>
      <c r="H26" s="702"/>
      <c r="I26" s="682">
        <v>143000</v>
      </c>
      <c r="J26" s="62" t="s">
        <v>124</v>
      </c>
      <c r="K26" s="203" t="s">
        <v>125</v>
      </c>
      <c r="L26" s="49" t="s">
        <v>570</v>
      </c>
      <c r="M26" s="38"/>
      <c r="N26" s="19"/>
      <c r="O26" s="62"/>
      <c r="P26" s="19"/>
      <c r="Q26" s="62"/>
      <c r="R26" s="18"/>
      <c r="S26" s="62"/>
      <c r="T26" s="18"/>
      <c r="U26" s="77"/>
      <c r="V26" s="19"/>
      <c r="W26" s="676">
        <f>M26+O26+Q26+S26+U26</f>
        <v>0</v>
      </c>
    </row>
    <row r="27" spans="1:282" ht="15" customHeight="1">
      <c r="B27" s="12"/>
      <c r="C27" s="172"/>
      <c r="D27" s="247"/>
      <c r="H27" s="54"/>
      <c r="I27" s="54"/>
      <c r="K27" s="202"/>
      <c r="L27" s="12"/>
      <c r="U27" s="65"/>
      <c r="W27" s="155"/>
    </row>
    <row r="28" spans="1:282" ht="15" customHeight="1">
      <c r="B28" s="12"/>
      <c r="C28" s="172"/>
      <c r="D28" s="247"/>
      <c r="G28" s="84" t="s">
        <v>663</v>
      </c>
      <c r="H28" s="213">
        <f>H21</f>
        <v>1313000</v>
      </c>
      <c r="I28" s="213">
        <f>I21+I22+I23+I24+I25+I26</f>
        <v>1470074.25</v>
      </c>
      <c r="K28" s="202"/>
      <c r="L28" s="12"/>
      <c r="U28" s="65"/>
      <c r="V28" s="84" t="s">
        <v>663</v>
      </c>
      <c r="W28" s="213">
        <f>W21+W22+W23+W24+W25+W26</f>
        <v>707896.33500000008</v>
      </c>
    </row>
    <row r="29" spans="1:282" ht="15" customHeight="1" thickBot="1">
      <c r="B29" s="12"/>
      <c r="C29" s="172"/>
      <c r="D29" s="247"/>
      <c r="H29" s="54"/>
      <c r="I29" s="54"/>
      <c r="K29" s="202"/>
      <c r="L29" s="12"/>
      <c r="U29" s="65"/>
      <c r="W29" s="155"/>
    </row>
    <row r="30" spans="1:282" ht="45.75" customHeight="1" thickBot="1">
      <c r="A30" s="67">
        <v>833</v>
      </c>
      <c r="B30" s="66" t="s">
        <v>12</v>
      </c>
      <c r="C30" s="86" t="s">
        <v>518</v>
      </c>
      <c r="D30" s="365" t="s">
        <v>65</v>
      </c>
      <c r="E30" s="87" t="s">
        <v>15</v>
      </c>
      <c r="F30" s="66" t="s">
        <v>67</v>
      </c>
      <c r="G30" s="66"/>
      <c r="H30" s="88">
        <v>370500</v>
      </c>
      <c r="I30" s="239">
        <v>366562.94</v>
      </c>
      <c r="J30" s="206" t="s">
        <v>105</v>
      </c>
      <c r="K30" s="69" t="s">
        <v>149</v>
      </c>
      <c r="L30" s="672" t="s">
        <v>574</v>
      </c>
      <c r="M30" s="205">
        <v>36656.29</v>
      </c>
      <c r="N30" s="130" t="s">
        <v>534</v>
      </c>
      <c r="O30" s="459"/>
      <c r="P30" s="460"/>
      <c r="Q30" s="459"/>
      <c r="R30" s="460"/>
      <c r="S30" s="207">
        <v>263708.09999999998</v>
      </c>
      <c r="T30" s="71" t="s">
        <v>640</v>
      </c>
      <c r="U30" s="207">
        <v>65927.02</v>
      </c>
      <c r="V30" s="130" t="s">
        <v>635</v>
      </c>
      <c r="W30" s="678">
        <f>M30+O30+Q30+S30+U30</f>
        <v>366291.41</v>
      </c>
    </row>
    <row r="31" spans="1:282" ht="15" customHeight="1">
      <c r="B31" s="12"/>
      <c r="C31" s="172"/>
      <c r="D31" s="247"/>
      <c r="H31" s="39"/>
      <c r="I31" s="39"/>
      <c r="J31" s="41"/>
      <c r="L31" s="12"/>
      <c r="M31" s="40"/>
      <c r="N31" s="12"/>
      <c r="Q31" s="204"/>
      <c r="R31" s="12"/>
      <c r="S31" s="204"/>
      <c r="T31" s="12"/>
      <c r="U31" s="204"/>
      <c r="V31" s="12"/>
      <c r="W31" s="155"/>
    </row>
    <row r="32" spans="1:282" ht="15" customHeight="1">
      <c r="B32" s="12"/>
      <c r="C32" s="172"/>
      <c r="D32" s="247"/>
      <c r="G32" s="84" t="s">
        <v>662</v>
      </c>
      <c r="H32" s="213">
        <f>H30</f>
        <v>370500</v>
      </c>
      <c r="I32" s="213">
        <f>I30</f>
        <v>366562.94</v>
      </c>
      <c r="J32" s="41"/>
      <c r="L32" s="12"/>
      <c r="M32" s="40"/>
      <c r="N32" s="12"/>
      <c r="Q32" s="204"/>
      <c r="R32" s="12"/>
      <c r="S32" s="204"/>
      <c r="T32" s="12"/>
      <c r="U32" s="204"/>
      <c r="V32" s="84" t="s">
        <v>662</v>
      </c>
      <c r="W32" s="213">
        <f>W30</f>
        <v>366291.41</v>
      </c>
    </row>
    <row r="33" spans="1:23" ht="15" customHeight="1" thickBot="1">
      <c r="B33" s="12"/>
      <c r="C33" s="172"/>
      <c r="D33" s="247"/>
      <c r="H33" s="39"/>
      <c r="I33" s="39"/>
      <c r="J33" s="41"/>
      <c r="L33" s="12"/>
      <c r="M33" s="40"/>
      <c r="N33" s="12"/>
      <c r="Q33" s="204"/>
      <c r="R33" s="12"/>
      <c r="S33" s="204"/>
      <c r="T33" s="12"/>
      <c r="U33" s="204"/>
      <c r="V33" s="12"/>
      <c r="W33" s="155"/>
    </row>
    <row r="34" spans="1:23" ht="45" customHeight="1">
      <c r="A34" s="6">
        <v>834</v>
      </c>
      <c r="B34" s="11" t="s">
        <v>17</v>
      </c>
      <c r="C34" s="114" t="s">
        <v>519</v>
      </c>
      <c r="D34" s="362" t="s">
        <v>65</v>
      </c>
      <c r="E34" s="7" t="s">
        <v>18</v>
      </c>
      <c r="F34" s="11" t="s">
        <v>68</v>
      </c>
      <c r="G34" s="11"/>
      <c r="H34" s="694">
        <v>715000</v>
      </c>
      <c r="I34" s="240">
        <v>348199.67999999999</v>
      </c>
      <c r="J34" s="167" t="s">
        <v>116</v>
      </c>
      <c r="K34" s="9" t="s">
        <v>142</v>
      </c>
      <c r="L34" s="181" t="s">
        <v>574</v>
      </c>
      <c r="M34" s="373"/>
      <c r="N34" s="374"/>
      <c r="O34" s="72">
        <v>174099.84</v>
      </c>
      <c r="P34" s="118" t="s">
        <v>536</v>
      </c>
      <c r="Q34" s="226">
        <v>-7417.31</v>
      </c>
      <c r="R34" s="51"/>
      <c r="S34" s="72">
        <v>119477.09</v>
      </c>
      <c r="T34" s="51" t="s">
        <v>540</v>
      </c>
      <c r="U34" s="690">
        <v>44245.81</v>
      </c>
      <c r="V34" s="118" t="s">
        <v>565</v>
      </c>
      <c r="W34" s="673">
        <f>M34+O34+Q34+S34+U34</f>
        <v>330405.43</v>
      </c>
    </row>
    <row r="35" spans="1:23" ht="45" customHeight="1" thickBot="1">
      <c r="A35" s="32">
        <v>835</v>
      </c>
      <c r="B35" s="30" t="s">
        <v>17</v>
      </c>
      <c r="C35" s="115" t="s">
        <v>522</v>
      </c>
      <c r="D35" s="363" t="s">
        <v>65</v>
      </c>
      <c r="E35" s="63" t="s">
        <v>13</v>
      </c>
      <c r="F35" s="30" t="s">
        <v>69</v>
      </c>
      <c r="G35" s="30"/>
      <c r="H35" s="695"/>
      <c r="I35" s="241">
        <v>350283.41</v>
      </c>
      <c r="J35" s="158" t="s">
        <v>109</v>
      </c>
      <c r="K35" s="19" t="s">
        <v>141</v>
      </c>
      <c r="L35" s="104" t="s">
        <v>574</v>
      </c>
      <c r="M35" s="524">
        <v>35028.339999999997</v>
      </c>
      <c r="N35" s="463" t="s">
        <v>532</v>
      </c>
      <c r="O35" s="109">
        <v>140113.37</v>
      </c>
      <c r="P35" s="105" t="s">
        <v>566</v>
      </c>
      <c r="Q35" s="455"/>
      <c r="R35" s="456"/>
      <c r="S35" s="109">
        <v>139764.79</v>
      </c>
      <c r="T35" s="171" t="s">
        <v>639</v>
      </c>
      <c r="U35" s="77">
        <v>34941.199999999997</v>
      </c>
      <c r="V35" s="224" t="s">
        <v>636</v>
      </c>
      <c r="W35" s="677">
        <f>M35+O35+Q35+S35+U35</f>
        <v>349847.7</v>
      </c>
    </row>
    <row r="36" spans="1:23">
      <c r="B36" s="12"/>
      <c r="C36" s="172"/>
      <c r="D36" s="247"/>
      <c r="H36" s="54"/>
      <c r="I36" s="54"/>
      <c r="J36" s="41"/>
      <c r="L36" s="12"/>
      <c r="M36" s="40"/>
      <c r="N36" s="12"/>
      <c r="O36" s="196"/>
      <c r="P36" s="12"/>
      <c r="Q36" s="196"/>
      <c r="R36" s="12"/>
      <c r="S36" s="196"/>
      <c r="T36" s="12"/>
      <c r="U36" s="65"/>
      <c r="V36" s="12"/>
      <c r="W36" s="155"/>
    </row>
    <row r="37" spans="1:23">
      <c r="B37" s="12"/>
      <c r="C37" s="172"/>
      <c r="D37" s="247"/>
      <c r="G37" s="84" t="s">
        <v>664</v>
      </c>
      <c r="H37" s="213">
        <f>H34</f>
        <v>715000</v>
      </c>
      <c r="I37" s="213">
        <f>I34+I35</f>
        <v>698483.09</v>
      </c>
      <c r="J37" s="41"/>
      <c r="L37" s="12"/>
      <c r="M37" s="40"/>
      <c r="N37" s="12"/>
      <c r="O37" s="196"/>
      <c r="P37" s="12"/>
      <c r="Q37" s="196"/>
      <c r="R37" s="12"/>
      <c r="S37" s="196"/>
      <c r="T37" s="12"/>
      <c r="U37" s="65"/>
      <c r="V37" s="84" t="s">
        <v>664</v>
      </c>
      <c r="W37" s="213">
        <f>W34+W35</f>
        <v>680253.13</v>
      </c>
    </row>
    <row r="38" spans="1:23" ht="15.75" thickBot="1">
      <c r="B38" s="12"/>
      <c r="C38" s="172"/>
      <c r="D38" s="247"/>
      <c r="H38" s="54"/>
      <c r="I38" s="54"/>
      <c r="J38" s="41"/>
      <c r="L38" s="12"/>
      <c r="M38" s="40"/>
      <c r="N38" s="12"/>
      <c r="O38" s="196"/>
      <c r="P38" s="12"/>
      <c r="Q38" s="196"/>
      <c r="R38" s="12"/>
      <c r="S38" s="196"/>
      <c r="T38" s="12"/>
      <c r="U38" s="65"/>
      <c r="V38" s="12"/>
      <c r="W38" s="155"/>
    </row>
    <row r="39" spans="1:23" ht="45" customHeight="1" thickBot="1">
      <c r="A39" s="67">
        <v>836</v>
      </c>
      <c r="B39" s="66" t="s">
        <v>26</v>
      </c>
      <c r="C39" s="86" t="s">
        <v>521</v>
      </c>
      <c r="D39" s="365" t="s">
        <v>65</v>
      </c>
      <c r="E39" s="87" t="s">
        <v>18</v>
      </c>
      <c r="F39" s="66" t="s">
        <v>27</v>
      </c>
      <c r="G39" s="66"/>
      <c r="H39" s="88">
        <v>345723.16</v>
      </c>
      <c r="I39" s="239">
        <v>345723.16</v>
      </c>
      <c r="J39" s="206" t="s">
        <v>104</v>
      </c>
      <c r="K39" s="69" t="s">
        <v>150</v>
      </c>
      <c r="L39" s="134" t="s">
        <v>574</v>
      </c>
      <c r="M39" s="459"/>
      <c r="N39" s="460"/>
      <c r="O39" s="459"/>
      <c r="P39" s="460"/>
      <c r="Q39" s="225">
        <v>-266.18</v>
      </c>
      <c r="R39" s="71"/>
      <c r="S39" s="208">
        <v>238009.82</v>
      </c>
      <c r="T39" s="71" t="s">
        <v>562</v>
      </c>
      <c r="U39" s="207">
        <v>59502.46</v>
      </c>
      <c r="V39" s="130" t="s">
        <v>637</v>
      </c>
      <c r="W39" s="678">
        <f>M39+O39+Q39+S39+U39</f>
        <v>297246.10000000003</v>
      </c>
    </row>
    <row r="40" spans="1:23">
      <c r="B40" s="12"/>
      <c r="C40" s="172"/>
      <c r="D40" s="247"/>
      <c r="H40" s="39"/>
      <c r="I40" s="39"/>
      <c r="J40" s="41"/>
      <c r="L40" s="12"/>
      <c r="Q40" s="196"/>
      <c r="R40" s="12"/>
      <c r="S40" s="196"/>
      <c r="T40" s="12"/>
      <c r="U40" s="204"/>
      <c r="V40" s="12"/>
      <c r="W40" s="155"/>
    </row>
    <row r="41" spans="1:23">
      <c r="B41" s="12"/>
      <c r="C41" s="172"/>
      <c r="D41" s="247"/>
      <c r="G41" s="84" t="s">
        <v>665</v>
      </c>
      <c r="H41" s="213">
        <f>H39</f>
        <v>345723.16</v>
      </c>
      <c r="I41" s="213">
        <f>I39</f>
        <v>345723.16</v>
      </c>
      <c r="J41" s="41"/>
      <c r="L41" s="12"/>
      <c r="Q41" s="196"/>
      <c r="R41" s="12"/>
      <c r="S41" s="196"/>
      <c r="T41" s="12"/>
      <c r="U41" s="204"/>
      <c r="V41" s="84" t="s">
        <v>665</v>
      </c>
      <c r="W41" s="213">
        <f>W39</f>
        <v>297246.10000000003</v>
      </c>
    </row>
    <row r="42" spans="1:23" ht="15.75" thickBot="1">
      <c r="B42" s="12"/>
      <c r="C42" s="172"/>
      <c r="D42" s="247"/>
      <c r="H42" s="39"/>
      <c r="I42" s="39"/>
      <c r="J42" s="41"/>
      <c r="L42" s="12"/>
      <c r="Q42" s="196"/>
      <c r="R42" s="12"/>
      <c r="S42" s="196"/>
      <c r="T42" s="12"/>
      <c r="U42" s="204"/>
      <c r="V42" s="12"/>
      <c r="W42" s="155"/>
    </row>
    <row r="43" spans="1:23" ht="45" customHeight="1" thickBot="1">
      <c r="A43" s="67">
        <v>837</v>
      </c>
      <c r="B43" s="66" t="s">
        <v>70</v>
      </c>
      <c r="C43" s="86" t="s">
        <v>520</v>
      </c>
      <c r="D43" s="365" t="s">
        <v>65</v>
      </c>
      <c r="E43" s="87" t="s">
        <v>5</v>
      </c>
      <c r="F43" s="66" t="s">
        <v>71</v>
      </c>
      <c r="G43" s="66"/>
      <c r="H43" s="88">
        <v>286000</v>
      </c>
      <c r="I43" s="323">
        <v>322019.19</v>
      </c>
      <c r="J43" s="206" t="s">
        <v>115</v>
      </c>
      <c r="K43" s="69" t="s">
        <v>143</v>
      </c>
      <c r="L43" s="134" t="s">
        <v>574</v>
      </c>
      <c r="M43" s="459"/>
      <c r="N43" s="460"/>
      <c r="O43" s="210">
        <v>132509.59</v>
      </c>
      <c r="P43" s="211" t="s">
        <v>580</v>
      </c>
      <c r="Q43" s="461"/>
      <c r="R43" s="462"/>
      <c r="S43" s="461"/>
      <c r="T43" s="462"/>
      <c r="U43" s="212">
        <v>137156.29999999999</v>
      </c>
      <c r="V43" s="130" t="s">
        <v>581</v>
      </c>
      <c r="W43" s="678">
        <f>M43+O43+Q43+S43+U43</f>
        <v>269665.89</v>
      </c>
    </row>
    <row r="44" spans="1:23" ht="15" customHeight="1">
      <c r="B44" s="12"/>
      <c r="C44" s="172"/>
      <c r="D44" s="247"/>
      <c r="H44" s="39"/>
      <c r="I44" s="39"/>
      <c r="J44" s="41"/>
      <c r="L44" s="12"/>
      <c r="O44" s="209"/>
      <c r="P44" s="57"/>
      <c r="U44" s="65"/>
      <c r="V44" s="12"/>
      <c r="W44" s="155"/>
    </row>
    <row r="45" spans="1:23" ht="15" customHeight="1">
      <c r="B45" s="12"/>
      <c r="C45" s="172"/>
      <c r="D45" s="247"/>
      <c r="G45" s="84" t="s">
        <v>666</v>
      </c>
      <c r="H45" s="213">
        <f>H43</f>
        <v>286000</v>
      </c>
      <c r="I45" s="213">
        <f>I43</f>
        <v>322019.19</v>
      </c>
      <c r="J45" s="41"/>
      <c r="L45" s="12"/>
      <c r="O45" s="209"/>
      <c r="P45" s="57"/>
      <c r="U45" s="65"/>
      <c r="V45" s="84" t="s">
        <v>666</v>
      </c>
      <c r="W45" s="213">
        <f>W43</f>
        <v>269665.89</v>
      </c>
    </row>
    <row r="46" spans="1:23" ht="15" customHeight="1" thickBot="1">
      <c r="B46" s="12"/>
      <c r="C46" s="172"/>
      <c r="D46" s="247"/>
      <c r="H46" s="39"/>
      <c r="I46" s="39"/>
      <c r="J46" s="41"/>
      <c r="L46" s="12"/>
      <c r="O46" s="209"/>
      <c r="P46" s="57"/>
      <c r="U46" s="65"/>
      <c r="V46" s="12"/>
      <c r="W46" s="155"/>
    </row>
    <row r="47" spans="1:23" ht="45" customHeight="1">
      <c r="A47" s="6">
        <v>838</v>
      </c>
      <c r="B47" s="11" t="s">
        <v>31</v>
      </c>
      <c r="C47" s="114" t="s">
        <v>91</v>
      </c>
      <c r="D47" s="362" t="s">
        <v>65</v>
      </c>
      <c r="E47" s="7" t="s">
        <v>18</v>
      </c>
      <c r="F47" s="11" t="s">
        <v>64</v>
      </c>
      <c r="G47" s="11"/>
      <c r="H47" s="694">
        <v>1820000</v>
      </c>
      <c r="I47" s="240">
        <v>387159.64</v>
      </c>
      <c r="J47" s="167" t="s">
        <v>114</v>
      </c>
      <c r="K47" s="9" t="s">
        <v>148</v>
      </c>
      <c r="L47" s="59" t="s">
        <v>574</v>
      </c>
      <c r="M47" s="373"/>
      <c r="N47" s="374"/>
      <c r="O47" s="72">
        <v>193579.82</v>
      </c>
      <c r="P47" s="118" t="s">
        <v>535</v>
      </c>
      <c r="Q47" s="457"/>
      <c r="R47" s="458"/>
      <c r="S47" s="457"/>
      <c r="T47" s="458"/>
      <c r="U47" s="690">
        <v>179310.74</v>
      </c>
      <c r="V47" s="51" t="s">
        <v>563</v>
      </c>
      <c r="W47" s="673">
        <f t="shared" ref="W47:W52" si="1">M47+O47+Q47+S47+U47</f>
        <v>372890.56</v>
      </c>
    </row>
    <row r="48" spans="1:23" ht="45" customHeight="1">
      <c r="A48" s="8">
        <v>839</v>
      </c>
      <c r="B48" s="16" t="s">
        <v>31</v>
      </c>
      <c r="C48" s="85" t="s">
        <v>72</v>
      </c>
      <c r="D48" s="364" t="s">
        <v>65</v>
      </c>
      <c r="E48" s="14" t="s">
        <v>18</v>
      </c>
      <c r="F48" s="16" t="s">
        <v>40</v>
      </c>
      <c r="G48" s="16"/>
      <c r="H48" s="696"/>
      <c r="I48" s="242">
        <v>369411.81</v>
      </c>
      <c r="J48" s="157" t="s">
        <v>112</v>
      </c>
      <c r="K48" s="5" t="s">
        <v>144</v>
      </c>
      <c r="L48" s="27" t="s">
        <v>574</v>
      </c>
      <c r="M48" s="376"/>
      <c r="N48" s="377"/>
      <c r="O48" s="451"/>
      <c r="P48" s="454"/>
      <c r="Q48" s="451"/>
      <c r="R48" s="454"/>
      <c r="S48" s="358">
        <v>249680.04</v>
      </c>
      <c r="T48" s="46" t="s">
        <v>584</v>
      </c>
      <c r="U48" s="76">
        <v>62420</v>
      </c>
      <c r="V48" s="46" t="s">
        <v>1158</v>
      </c>
      <c r="W48" s="674">
        <f t="shared" si="1"/>
        <v>312100.04000000004</v>
      </c>
    </row>
    <row r="49" spans="1:282" ht="45" customHeight="1">
      <c r="A49" s="8">
        <v>840</v>
      </c>
      <c r="B49" s="16" t="s">
        <v>31</v>
      </c>
      <c r="C49" s="85" t="s">
        <v>523</v>
      </c>
      <c r="D49" s="364" t="s">
        <v>65</v>
      </c>
      <c r="E49" s="14" t="s">
        <v>18</v>
      </c>
      <c r="F49" s="16" t="s">
        <v>44</v>
      </c>
      <c r="G49" s="16"/>
      <c r="H49" s="696"/>
      <c r="I49" s="242">
        <v>171833.17</v>
      </c>
      <c r="J49" s="157" t="s">
        <v>108</v>
      </c>
      <c r="K49" s="5" t="s">
        <v>146</v>
      </c>
      <c r="L49" s="27" t="s">
        <v>574</v>
      </c>
      <c r="M49" s="376"/>
      <c r="N49" s="377"/>
      <c r="O49" s="73">
        <v>85916.58</v>
      </c>
      <c r="P49" s="45" t="s">
        <v>538</v>
      </c>
      <c r="Q49" s="453"/>
      <c r="R49" s="454"/>
      <c r="S49" s="108">
        <v>65531.9</v>
      </c>
      <c r="T49" s="46" t="s">
        <v>557</v>
      </c>
      <c r="U49" s="388">
        <v>16382.98</v>
      </c>
      <c r="V49" s="46" t="s">
        <v>556</v>
      </c>
      <c r="W49" s="674">
        <f t="shared" si="1"/>
        <v>167831.46000000002</v>
      </c>
    </row>
    <row r="50" spans="1:282" ht="45" customHeight="1">
      <c r="A50" s="8">
        <v>841</v>
      </c>
      <c r="B50" s="16" t="s">
        <v>31</v>
      </c>
      <c r="C50" s="85" t="s">
        <v>73</v>
      </c>
      <c r="D50" s="364" t="s">
        <v>65</v>
      </c>
      <c r="E50" s="14" t="s">
        <v>18</v>
      </c>
      <c r="F50" s="16" t="s">
        <v>45</v>
      </c>
      <c r="G50" s="16"/>
      <c r="H50" s="696"/>
      <c r="I50" s="242">
        <v>321374.57</v>
      </c>
      <c r="J50" s="157" t="s">
        <v>113</v>
      </c>
      <c r="K50" s="5" t="s">
        <v>145</v>
      </c>
      <c r="L50" s="27" t="s">
        <v>574</v>
      </c>
      <c r="M50" s="376"/>
      <c r="N50" s="377"/>
      <c r="O50" s="376"/>
      <c r="P50" s="377"/>
      <c r="Q50" s="453"/>
      <c r="R50" s="454"/>
      <c r="S50" s="108">
        <v>251320.56</v>
      </c>
      <c r="T50" s="46" t="s">
        <v>558</v>
      </c>
      <c r="U50" s="388">
        <v>62830.14</v>
      </c>
      <c r="V50" s="46" t="s">
        <v>559</v>
      </c>
      <c r="W50" s="674">
        <f t="shared" si="1"/>
        <v>314150.7</v>
      </c>
    </row>
    <row r="51" spans="1:282" ht="45" customHeight="1">
      <c r="A51" s="8">
        <v>842</v>
      </c>
      <c r="B51" s="16" t="s">
        <v>31</v>
      </c>
      <c r="C51" s="85" t="s">
        <v>74</v>
      </c>
      <c r="D51" s="364" t="s">
        <v>65</v>
      </c>
      <c r="E51" s="14" t="s">
        <v>18</v>
      </c>
      <c r="F51" s="16" t="s">
        <v>75</v>
      </c>
      <c r="G51" s="16"/>
      <c r="H51" s="696"/>
      <c r="I51" s="242">
        <v>382352.13</v>
      </c>
      <c r="J51" s="157" t="s">
        <v>132</v>
      </c>
      <c r="K51" s="117" t="s">
        <v>133</v>
      </c>
      <c r="L51" s="27" t="s">
        <v>574</v>
      </c>
      <c r="M51" s="376"/>
      <c r="N51" s="377"/>
      <c r="O51" s="376"/>
      <c r="P51" s="377"/>
      <c r="Q51" s="376"/>
      <c r="R51" s="377"/>
      <c r="S51" s="73">
        <v>305136.71999999997</v>
      </c>
      <c r="T51" s="45" t="s">
        <v>638</v>
      </c>
      <c r="U51" s="76">
        <v>76284.179999999993</v>
      </c>
      <c r="V51" s="106" t="s">
        <v>672</v>
      </c>
      <c r="W51" s="674">
        <f t="shared" si="1"/>
        <v>381420.89999999997</v>
      </c>
    </row>
    <row r="52" spans="1:282" ht="45" customHeight="1" thickBot="1">
      <c r="A52" s="32">
        <v>843</v>
      </c>
      <c r="B52" s="30" t="s">
        <v>31</v>
      </c>
      <c r="C52" s="115" t="s">
        <v>524</v>
      </c>
      <c r="D52" s="363" t="s">
        <v>65</v>
      </c>
      <c r="E52" s="63" t="s">
        <v>18</v>
      </c>
      <c r="F52" s="30" t="s">
        <v>47</v>
      </c>
      <c r="G52" s="30"/>
      <c r="H52" s="695"/>
      <c r="I52" s="241">
        <v>127454.37</v>
      </c>
      <c r="J52" s="158" t="s">
        <v>107</v>
      </c>
      <c r="K52" s="78" t="s">
        <v>147</v>
      </c>
      <c r="L52" s="31" t="s">
        <v>574</v>
      </c>
      <c r="M52" s="380"/>
      <c r="N52" s="379"/>
      <c r="O52" s="380"/>
      <c r="P52" s="379"/>
      <c r="Q52" s="455"/>
      <c r="R52" s="456"/>
      <c r="S52" s="109">
        <v>99055.03</v>
      </c>
      <c r="T52" s="171" t="s">
        <v>560</v>
      </c>
      <c r="U52" s="691">
        <v>24763.38</v>
      </c>
      <c r="V52" s="171" t="s">
        <v>561</v>
      </c>
      <c r="W52" s="677">
        <f t="shared" si="1"/>
        <v>123818.41</v>
      </c>
    </row>
    <row r="53" spans="1:282" ht="15" customHeight="1">
      <c r="B53" s="12"/>
      <c r="C53" s="172"/>
      <c r="H53" s="54"/>
      <c r="I53" s="54"/>
      <c r="J53" s="41"/>
      <c r="L53" s="12"/>
      <c r="Q53" s="196"/>
      <c r="R53" s="12"/>
      <c r="S53" s="196"/>
      <c r="T53" s="12"/>
      <c r="U53" s="204"/>
      <c r="V53" s="12"/>
      <c r="W53" s="155"/>
    </row>
    <row r="54" spans="1:282" ht="15" customHeight="1">
      <c r="B54" s="12"/>
      <c r="C54" s="172"/>
      <c r="G54" s="84" t="s">
        <v>658</v>
      </c>
      <c r="H54" s="213">
        <f>H47</f>
        <v>1820000</v>
      </c>
      <c r="I54" s="213">
        <f>I47+I48+I49+I50+I51+I52</f>
        <v>1759585.69</v>
      </c>
      <c r="J54" s="41"/>
      <c r="L54" s="12"/>
      <c r="Q54" s="196"/>
      <c r="R54" s="12"/>
      <c r="S54" s="196"/>
      <c r="T54" s="12"/>
      <c r="U54" s="204"/>
      <c r="V54" s="84" t="s">
        <v>658</v>
      </c>
      <c r="W54" s="217">
        <f>W47+W48+W49+W50+W51+W52</f>
        <v>1672212.0699999998</v>
      </c>
    </row>
    <row r="55" spans="1:282" ht="15" customHeight="1" thickBot="1">
      <c r="B55" s="12"/>
      <c r="C55" s="172"/>
      <c r="H55" s="54"/>
      <c r="I55" s="54"/>
      <c r="J55" s="41"/>
      <c r="L55" s="12"/>
      <c r="Q55" s="196"/>
      <c r="R55" s="12"/>
      <c r="S55" s="196"/>
      <c r="T55" s="12"/>
      <c r="U55" s="204"/>
      <c r="V55" s="12"/>
      <c r="W55" s="155"/>
    </row>
    <row r="56" spans="1:282" s="103" customFormat="1" ht="21.75" thickBot="1">
      <c r="A56" s="101" t="s">
        <v>78</v>
      </c>
      <c r="B56" s="102"/>
      <c r="C56" s="102"/>
      <c r="D56" s="102"/>
      <c r="E56" s="102"/>
      <c r="F56" s="102"/>
      <c r="G56" s="102"/>
      <c r="H56" s="102"/>
      <c r="I56" s="102"/>
      <c r="S56" s="135"/>
      <c r="T56" s="135"/>
      <c r="U56" s="692"/>
      <c r="V56" s="135"/>
      <c r="W56" s="679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  <c r="CW56" s="147"/>
      <c r="CX56" s="147"/>
      <c r="CY56" s="147"/>
      <c r="CZ56" s="147"/>
      <c r="DA56" s="147"/>
      <c r="DB56" s="147"/>
      <c r="DC56" s="147"/>
      <c r="DD56" s="147"/>
      <c r="DE56" s="147"/>
      <c r="DF56" s="147"/>
      <c r="DG56" s="147"/>
      <c r="DH56" s="147"/>
      <c r="DI56" s="147"/>
      <c r="DJ56" s="147"/>
      <c r="DK56" s="147"/>
      <c r="DL56" s="147"/>
      <c r="DM56" s="147"/>
      <c r="DN56" s="147"/>
      <c r="DO56" s="147"/>
      <c r="DP56" s="147"/>
      <c r="DQ56" s="147"/>
      <c r="DR56" s="147"/>
      <c r="DS56" s="147"/>
      <c r="DT56" s="147"/>
      <c r="DU56" s="147"/>
      <c r="DV56" s="147"/>
      <c r="DW56" s="147"/>
      <c r="DX56" s="147"/>
      <c r="DY56" s="147"/>
      <c r="DZ56" s="147"/>
      <c r="EA56" s="147"/>
      <c r="EB56" s="147"/>
      <c r="EC56" s="147"/>
      <c r="ED56" s="147"/>
      <c r="EE56" s="147"/>
      <c r="EF56" s="147"/>
      <c r="EG56" s="147"/>
      <c r="EH56" s="147"/>
      <c r="EI56" s="147"/>
      <c r="EJ56" s="147"/>
      <c r="EK56" s="147"/>
      <c r="EL56" s="147"/>
      <c r="EM56" s="147"/>
      <c r="EN56" s="147"/>
      <c r="EO56" s="147"/>
      <c r="EP56" s="147"/>
      <c r="EQ56" s="147"/>
      <c r="ER56" s="147"/>
      <c r="ES56" s="147"/>
      <c r="ET56" s="147"/>
      <c r="EU56" s="147"/>
      <c r="EV56" s="147"/>
      <c r="EW56" s="147"/>
      <c r="EX56" s="147"/>
      <c r="EY56" s="147"/>
      <c r="EZ56" s="147"/>
      <c r="FA56" s="147"/>
      <c r="FB56" s="147"/>
      <c r="FC56" s="147"/>
      <c r="FD56" s="147"/>
      <c r="FE56" s="147"/>
      <c r="FF56" s="147"/>
      <c r="FG56" s="147"/>
      <c r="FH56" s="147"/>
      <c r="FI56" s="147"/>
      <c r="FJ56" s="147"/>
      <c r="FK56" s="147"/>
      <c r="FL56" s="147"/>
      <c r="FM56" s="147"/>
      <c r="FN56" s="147"/>
      <c r="FO56" s="147"/>
      <c r="FP56" s="147"/>
      <c r="FQ56" s="147"/>
      <c r="FR56" s="147"/>
      <c r="FS56" s="147"/>
      <c r="FT56" s="147"/>
      <c r="FU56" s="147"/>
      <c r="FV56" s="147"/>
      <c r="FW56" s="147"/>
      <c r="FX56" s="147"/>
      <c r="FY56" s="147"/>
      <c r="FZ56" s="147"/>
      <c r="GA56" s="147"/>
      <c r="GB56" s="147"/>
      <c r="GC56" s="147"/>
      <c r="GD56" s="147"/>
      <c r="GE56" s="147"/>
      <c r="GF56" s="147"/>
      <c r="GG56" s="147"/>
      <c r="GH56" s="147"/>
      <c r="GI56" s="147"/>
      <c r="GJ56" s="147"/>
      <c r="GK56" s="147"/>
      <c r="GL56" s="147"/>
      <c r="GM56" s="147"/>
      <c r="GN56" s="147"/>
      <c r="GO56" s="147"/>
      <c r="GP56" s="147"/>
      <c r="GQ56" s="147"/>
      <c r="GR56" s="147"/>
      <c r="GS56" s="147"/>
      <c r="GT56" s="147"/>
      <c r="GU56" s="147"/>
      <c r="GV56" s="147"/>
      <c r="GW56" s="147"/>
      <c r="GX56" s="147"/>
      <c r="GY56" s="147"/>
      <c r="GZ56" s="147"/>
      <c r="HA56" s="147"/>
      <c r="HB56" s="147"/>
      <c r="HC56" s="147"/>
      <c r="HD56" s="147"/>
      <c r="HE56" s="147"/>
      <c r="HF56" s="147"/>
      <c r="HG56" s="147"/>
      <c r="HH56" s="147"/>
      <c r="HI56" s="147"/>
      <c r="HJ56" s="147"/>
      <c r="HK56" s="147"/>
      <c r="HL56" s="147"/>
      <c r="HM56" s="147"/>
      <c r="HN56" s="147"/>
      <c r="HO56" s="147"/>
      <c r="HP56" s="147"/>
      <c r="HQ56" s="147"/>
      <c r="HR56" s="147"/>
      <c r="HS56" s="147"/>
      <c r="HT56" s="147"/>
      <c r="HU56" s="147"/>
      <c r="HV56" s="147"/>
      <c r="HW56" s="147"/>
      <c r="HX56" s="147"/>
      <c r="HY56" s="147"/>
      <c r="HZ56" s="147"/>
      <c r="IA56" s="147"/>
      <c r="IB56" s="147"/>
      <c r="IC56" s="147"/>
      <c r="ID56" s="147"/>
      <c r="IE56" s="147"/>
      <c r="IF56" s="147"/>
      <c r="IG56" s="147"/>
      <c r="IH56" s="147"/>
      <c r="II56" s="147"/>
      <c r="IJ56" s="147"/>
      <c r="IK56" s="147"/>
      <c r="IL56" s="147"/>
      <c r="IM56" s="147"/>
      <c r="IN56" s="147"/>
      <c r="IO56" s="147"/>
      <c r="IP56" s="147"/>
      <c r="IQ56" s="147"/>
      <c r="IR56" s="147"/>
      <c r="IS56" s="147"/>
      <c r="IT56" s="147"/>
      <c r="IU56" s="147"/>
      <c r="IV56" s="147"/>
      <c r="IW56" s="147"/>
      <c r="IX56" s="147"/>
      <c r="IY56" s="147"/>
      <c r="IZ56" s="147"/>
      <c r="JA56" s="147"/>
      <c r="JB56" s="147"/>
      <c r="JC56" s="147"/>
      <c r="JD56" s="147"/>
      <c r="JE56" s="147"/>
      <c r="JF56" s="147"/>
      <c r="JG56" s="147"/>
      <c r="JH56" s="147"/>
      <c r="JI56" s="147"/>
      <c r="JJ56" s="147"/>
      <c r="JK56" s="147"/>
      <c r="JL56" s="147"/>
      <c r="JM56" s="147"/>
      <c r="JN56" s="147"/>
      <c r="JO56" s="147"/>
      <c r="JP56" s="147"/>
      <c r="JQ56" s="147"/>
      <c r="JR56" s="147"/>
      <c r="JS56" s="147"/>
      <c r="JT56" s="147"/>
      <c r="JU56" s="147"/>
      <c r="JV56" s="147"/>
    </row>
    <row r="57" spans="1:282" s="28" customFormat="1" ht="45" customHeight="1" thickBot="1">
      <c r="A57" s="67">
        <v>921</v>
      </c>
      <c r="B57" s="66" t="s">
        <v>76</v>
      </c>
      <c r="C57" s="86" t="s">
        <v>530</v>
      </c>
      <c r="D57" s="365" t="s">
        <v>65</v>
      </c>
      <c r="E57" s="87" t="s">
        <v>18</v>
      </c>
      <c r="F57" s="66" t="s">
        <v>41</v>
      </c>
      <c r="G57" s="66"/>
      <c r="H57" s="88">
        <v>390000</v>
      </c>
      <c r="I57" s="239">
        <v>359678.08</v>
      </c>
      <c r="J57" s="68" t="s">
        <v>925</v>
      </c>
      <c r="K57" s="69" t="s">
        <v>926</v>
      </c>
      <c r="L57" s="50" t="s">
        <v>574</v>
      </c>
      <c r="M57" s="168">
        <v>15897.64</v>
      </c>
      <c r="N57" s="130" t="s">
        <v>553</v>
      </c>
      <c r="O57" s="232">
        <v>163941.4</v>
      </c>
      <c r="P57" s="71" t="s">
        <v>680</v>
      </c>
      <c r="Q57" s="467"/>
      <c r="R57" s="460"/>
      <c r="S57" s="205">
        <v>149753.42000000001</v>
      </c>
      <c r="T57" s="71" t="s">
        <v>1157</v>
      </c>
      <c r="U57" s="330">
        <v>26626.5</v>
      </c>
      <c r="V57" s="130" t="s">
        <v>1322</v>
      </c>
      <c r="W57" s="680">
        <f>M57+O57+Q57+S57+U57</f>
        <v>356218.95999999996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</row>
    <row r="58" spans="1:282" ht="15" customHeight="1">
      <c r="B58" s="12"/>
      <c r="C58" s="172"/>
      <c r="H58" s="39"/>
      <c r="I58" s="39"/>
      <c r="L58" s="12"/>
      <c r="M58" s="196"/>
      <c r="N58" s="12"/>
      <c r="W58" s="155"/>
    </row>
    <row r="59" spans="1:282" ht="15" customHeight="1">
      <c r="B59" s="12"/>
      <c r="C59" s="172"/>
      <c r="G59" s="84" t="s">
        <v>667</v>
      </c>
      <c r="H59" s="213">
        <f>H57</f>
        <v>390000</v>
      </c>
      <c r="I59" s="213">
        <f>I57</f>
        <v>359678.08</v>
      </c>
      <c r="L59" s="12"/>
      <c r="M59" s="196"/>
      <c r="N59" s="12"/>
      <c r="V59" s="84" t="s">
        <v>667</v>
      </c>
      <c r="W59" s="213">
        <f>W57</f>
        <v>356218.95999999996</v>
      </c>
    </row>
    <row r="60" spans="1:282" ht="15" customHeight="1" thickBot="1">
      <c r="H60" s="13"/>
      <c r="I60" s="13"/>
    </row>
    <row r="61" spans="1:282" ht="38.25" customHeight="1" thickBot="1">
      <c r="F61" s="70"/>
      <c r="G61" s="214" t="s">
        <v>224</v>
      </c>
      <c r="H61" s="215">
        <f>H28+H32+H37+H41+H45+H54+H59</f>
        <v>5240223.16</v>
      </c>
      <c r="I61" s="215">
        <f>I28+I32+I37+I41+I45+I54+I59</f>
        <v>5322126.4000000004</v>
      </c>
      <c r="V61" s="214" t="s">
        <v>224</v>
      </c>
      <c r="W61" s="215">
        <f>W28+W32+W37+W41+W45+W54+W59</f>
        <v>4349783.8949999996</v>
      </c>
    </row>
    <row r="64" spans="1:282">
      <c r="W64" s="40"/>
    </row>
    <row r="84" spans="2:139" s="2" customFormat="1">
      <c r="B84" s="1"/>
      <c r="C84" s="12"/>
      <c r="F84" s="12"/>
      <c r="G84" s="12"/>
      <c r="H84" s="3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</row>
    <row r="85" spans="2:139" s="2" customFormat="1">
      <c r="B85" s="1"/>
      <c r="C85" s="12"/>
      <c r="F85" s="12"/>
      <c r="G85" s="12"/>
      <c r="H85" s="3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</row>
    <row r="86" spans="2:139" s="2" customFormat="1">
      <c r="B86" s="1"/>
      <c r="C86" s="12"/>
      <c r="F86" s="12"/>
      <c r="G86" s="12"/>
      <c r="H86" s="3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</row>
    <row r="87" spans="2:139" s="2" customFormat="1">
      <c r="B87" s="1"/>
      <c r="C87" s="12"/>
      <c r="F87" s="12"/>
      <c r="G87" s="12"/>
      <c r="H87" s="3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</row>
    <row r="88" spans="2:139" s="2" customFormat="1">
      <c r="B88" s="1"/>
      <c r="C88" s="12"/>
      <c r="F88" s="12"/>
      <c r="G88" s="12"/>
      <c r="H88" s="3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</row>
    <row r="89" spans="2:139" s="2" customFormat="1">
      <c r="B89" s="1"/>
      <c r="C89" s="12"/>
      <c r="F89" s="12"/>
      <c r="G89" s="12"/>
      <c r="H89" s="3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</row>
    <row r="90" spans="2:139" s="2" customFormat="1">
      <c r="B90" s="1"/>
      <c r="C90" s="12"/>
      <c r="F90" s="12"/>
      <c r="G90" s="12"/>
      <c r="H90" s="3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</row>
    <row r="91" spans="2:139" s="2" customFormat="1">
      <c r="B91" s="1"/>
      <c r="C91" s="12"/>
      <c r="F91" s="12"/>
      <c r="G91" s="12"/>
      <c r="H91" s="3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</row>
    <row r="92" spans="2:139" s="2" customFormat="1">
      <c r="B92" s="1"/>
      <c r="C92" s="12"/>
      <c r="F92" s="12"/>
      <c r="G92" s="12"/>
      <c r="H92" s="3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</row>
    <row r="93" spans="2:139" s="2" customFormat="1">
      <c r="B93" s="1"/>
      <c r="C93" s="12"/>
      <c r="F93" s="12"/>
      <c r="G93" s="12"/>
      <c r="H93" s="3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</row>
    <row r="94" spans="2:139" s="2" customFormat="1">
      <c r="B94" s="1"/>
      <c r="C94" s="12"/>
      <c r="F94" s="12"/>
      <c r="G94" s="12"/>
      <c r="H94" s="3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</row>
    <row r="95" spans="2:139" s="2" customFormat="1">
      <c r="B95" s="1"/>
      <c r="C95" s="12"/>
      <c r="F95" s="12"/>
      <c r="G95" s="12"/>
      <c r="H95" s="3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</row>
    <row r="96" spans="2:139" s="2" customFormat="1">
      <c r="B96" s="1"/>
      <c r="C96" s="12"/>
      <c r="F96" s="12"/>
      <c r="G96" s="12"/>
      <c r="H96" s="3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</row>
    <row r="97" spans="2:139" s="2" customFormat="1">
      <c r="B97" s="1"/>
      <c r="C97" s="12"/>
      <c r="F97" s="12"/>
      <c r="G97" s="12"/>
      <c r="H97" s="3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</row>
    <row r="98" spans="2:139" s="2" customFormat="1">
      <c r="B98" s="1"/>
      <c r="C98" s="12"/>
      <c r="F98" s="12"/>
      <c r="G98" s="12"/>
      <c r="H98" s="3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</row>
    <row r="99" spans="2:139" s="2" customFormat="1">
      <c r="B99" s="1"/>
      <c r="C99" s="12"/>
      <c r="F99" s="12"/>
      <c r="G99" s="12"/>
      <c r="H99" s="3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</row>
    <row r="100" spans="2:139" s="2" customFormat="1">
      <c r="B100" s="1"/>
      <c r="C100" s="12"/>
      <c r="F100" s="12"/>
      <c r="G100" s="12"/>
      <c r="H100" s="3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</row>
    <row r="101" spans="2:139" s="2" customFormat="1">
      <c r="B101" s="1"/>
      <c r="C101" s="12"/>
      <c r="F101" s="12"/>
      <c r="G101" s="12"/>
      <c r="H101" s="3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</row>
    <row r="102" spans="2:139" s="2" customFormat="1">
      <c r="B102" s="1"/>
      <c r="C102" s="12"/>
      <c r="F102" s="12"/>
      <c r="G102" s="12"/>
      <c r="H102" s="3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</row>
    <row r="103" spans="2:139" s="2" customFormat="1">
      <c r="B103" s="1"/>
      <c r="C103" s="12"/>
      <c r="F103" s="12"/>
      <c r="G103" s="12"/>
      <c r="H103" s="3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</row>
    <row r="104" spans="2:139" s="2" customFormat="1">
      <c r="B104" s="1"/>
      <c r="C104" s="12"/>
      <c r="F104" s="12"/>
      <c r="G104" s="12"/>
      <c r="H104" s="3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</row>
    <row r="105" spans="2:139" s="2" customFormat="1">
      <c r="B105" s="1"/>
      <c r="C105" s="12"/>
      <c r="F105" s="12"/>
      <c r="G105" s="12"/>
      <c r="H105" s="3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</row>
    <row r="106" spans="2:139" s="2" customFormat="1">
      <c r="B106" s="1"/>
      <c r="C106" s="12"/>
      <c r="F106" s="12"/>
      <c r="G106" s="12"/>
      <c r="H106" s="3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</row>
    <row r="107" spans="2:139" s="2" customFormat="1">
      <c r="B107" s="1"/>
      <c r="C107" s="12"/>
      <c r="F107" s="12"/>
      <c r="G107" s="12"/>
      <c r="H107" s="3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</row>
    <row r="108" spans="2:139" s="2" customFormat="1">
      <c r="B108" s="1"/>
      <c r="C108" s="12"/>
      <c r="F108" s="12"/>
      <c r="G108" s="12"/>
      <c r="H108" s="3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</row>
    <row r="109" spans="2:139" s="2" customFormat="1">
      <c r="B109" s="1"/>
      <c r="C109" s="12"/>
      <c r="F109" s="12"/>
      <c r="G109" s="12"/>
      <c r="H109" s="3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</row>
    <row r="110" spans="2:139" s="2" customFormat="1">
      <c r="B110" s="1"/>
      <c r="C110" s="12"/>
      <c r="F110" s="12"/>
      <c r="G110" s="12"/>
      <c r="H110" s="3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</row>
    <row r="111" spans="2:139" s="2" customFormat="1">
      <c r="B111" s="1"/>
      <c r="C111" s="12"/>
      <c r="F111" s="12"/>
      <c r="G111" s="12"/>
      <c r="H111" s="3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</row>
    <row r="112" spans="2:139" s="2" customFormat="1">
      <c r="B112" s="1"/>
      <c r="C112" s="12"/>
      <c r="F112" s="12"/>
      <c r="G112" s="12"/>
      <c r="H112" s="3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</row>
    <row r="113" spans="2:139" s="2" customFormat="1">
      <c r="B113" s="1"/>
      <c r="C113" s="12"/>
      <c r="F113" s="12"/>
      <c r="G113" s="12"/>
      <c r="H113" s="3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</row>
    <row r="114" spans="2:139" s="2" customFormat="1">
      <c r="B114" s="1"/>
      <c r="C114" s="12"/>
      <c r="F114" s="12"/>
      <c r="G114" s="12"/>
      <c r="H114" s="3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</row>
    <row r="115" spans="2:139" s="2" customFormat="1">
      <c r="B115" s="1"/>
      <c r="C115" s="12"/>
      <c r="F115" s="12"/>
      <c r="G115" s="12"/>
      <c r="H115" s="3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</row>
    <row r="116" spans="2:139" s="2" customFormat="1">
      <c r="B116" s="1"/>
      <c r="C116" s="12"/>
      <c r="F116" s="12"/>
      <c r="G116" s="12"/>
      <c r="H116" s="3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</row>
    <row r="117" spans="2:139" s="2" customFormat="1">
      <c r="B117" s="1"/>
      <c r="C117" s="12"/>
      <c r="F117" s="12"/>
      <c r="G117" s="12"/>
      <c r="H117" s="3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</row>
    <row r="118" spans="2:139" s="2" customFormat="1">
      <c r="B118" s="1"/>
      <c r="C118" s="12"/>
      <c r="F118" s="12"/>
      <c r="G118" s="12"/>
      <c r="H118" s="3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</row>
    <row r="119" spans="2:139" s="2" customFormat="1">
      <c r="B119" s="1"/>
      <c r="C119" s="12"/>
      <c r="F119" s="12"/>
      <c r="G119" s="12"/>
      <c r="H119" s="3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</row>
    <row r="120" spans="2:139" s="2" customFormat="1">
      <c r="B120" s="1"/>
      <c r="C120" s="12"/>
      <c r="F120" s="12"/>
      <c r="G120" s="12"/>
      <c r="H120" s="3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</row>
    <row r="121" spans="2:139" s="2" customFormat="1">
      <c r="B121" s="1"/>
      <c r="C121" s="12"/>
      <c r="F121" s="12"/>
      <c r="G121" s="12"/>
      <c r="H121" s="3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</row>
    <row r="122" spans="2:139" s="2" customFormat="1">
      <c r="B122" s="1"/>
      <c r="C122" s="12"/>
      <c r="F122" s="12"/>
      <c r="G122" s="12"/>
      <c r="H122" s="3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</row>
    <row r="123" spans="2:139" s="2" customFormat="1">
      <c r="B123" s="1"/>
      <c r="C123" s="12"/>
      <c r="F123" s="12"/>
      <c r="G123" s="12"/>
      <c r="H123" s="3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</row>
    <row r="124" spans="2:139" s="2" customFormat="1">
      <c r="B124" s="1"/>
      <c r="C124" s="12"/>
      <c r="F124" s="12"/>
      <c r="G124" s="12"/>
      <c r="H124" s="3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</row>
    <row r="125" spans="2:139" s="2" customFormat="1">
      <c r="B125" s="1"/>
      <c r="C125" s="12"/>
      <c r="F125" s="12"/>
      <c r="G125" s="12"/>
      <c r="H125" s="3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</row>
    <row r="126" spans="2:139" s="2" customFormat="1">
      <c r="B126" s="1"/>
      <c r="C126" s="12"/>
      <c r="F126" s="12"/>
      <c r="G126" s="12"/>
      <c r="H126" s="3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</row>
    <row r="127" spans="2:139" s="2" customFormat="1">
      <c r="B127" s="1"/>
      <c r="C127" s="12"/>
      <c r="F127" s="12"/>
      <c r="G127" s="12"/>
      <c r="H127" s="3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</row>
    <row r="128" spans="2:139" s="2" customFormat="1">
      <c r="B128" s="1"/>
      <c r="C128" s="12"/>
      <c r="F128" s="12"/>
      <c r="G128" s="12"/>
      <c r="H128" s="3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</row>
    <row r="129" spans="2:139" s="2" customFormat="1">
      <c r="B129" s="1"/>
      <c r="C129" s="12"/>
      <c r="F129" s="12"/>
      <c r="G129" s="12"/>
      <c r="H129" s="3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</row>
    <row r="130" spans="2:139" s="2" customFormat="1">
      <c r="B130" s="1"/>
      <c r="C130" s="12"/>
      <c r="F130" s="12"/>
      <c r="G130" s="12"/>
      <c r="H130" s="3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</row>
    <row r="131" spans="2:139" s="2" customFormat="1">
      <c r="B131" s="1"/>
      <c r="C131" s="12"/>
      <c r="F131" s="12"/>
      <c r="G131" s="12"/>
      <c r="H131" s="3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</row>
    <row r="132" spans="2:139" s="2" customFormat="1">
      <c r="B132" s="1"/>
      <c r="C132" s="12"/>
      <c r="F132" s="12"/>
      <c r="G132" s="12"/>
      <c r="H132" s="3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</row>
    <row r="133" spans="2:139" s="2" customFormat="1">
      <c r="B133" s="1"/>
      <c r="C133" s="12"/>
      <c r="F133" s="12"/>
      <c r="G133" s="12"/>
      <c r="H133" s="3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</row>
    <row r="134" spans="2:139" s="2" customFormat="1">
      <c r="B134" s="1"/>
      <c r="C134" s="12"/>
      <c r="F134" s="12"/>
      <c r="G134" s="12"/>
      <c r="H134" s="3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</row>
    <row r="135" spans="2:139" s="2" customFormat="1">
      <c r="B135" s="1"/>
      <c r="C135" s="12"/>
      <c r="F135" s="12"/>
      <c r="G135" s="12"/>
      <c r="H135" s="3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</row>
    <row r="136" spans="2:139" s="2" customFormat="1">
      <c r="B136" s="1"/>
      <c r="C136" s="12"/>
      <c r="F136" s="12"/>
      <c r="G136" s="12"/>
      <c r="H136" s="3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</row>
    <row r="137" spans="2:139" s="2" customFormat="1">
      <c r="B137" s="1"/>
      <c r="C137" s="12"/>
      <c r="F137" s="12"/>
      <c r="G137" s="12"/>
      <c r="H137" s="3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</row>
    <row r="138" spans="2:139" s="2" customFormat="1">
      <c r="B138" s="1"/>
      <c r="C138" s="12"/>
      <c r="F138" s="12"/>
      <c r="G138" s="12"/>
      <c r="H138" s="3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</row>
    <row r="139" spans="2:139" s="2" customFormat="1">
      <c r="B139" s="1"/>
      <c r="C139" s="12"/>
      <c r="F139" s="12"/>
      <c r="G139" s="12"/>
      <c r="H139" s="3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</row>
    <row r="140" spans="2:139" s="2" customFormat="1">
      <c r="B140" s="1"/>
      <c r="C140" s="12"/>
      <c r="F140" s="12"/>
      <c r="G140" s="12"/>
      <c r="H140" s="3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</row>
    <row r="141" spans="2:139" s="2" customFormat="1">
      <c r="B141" s="1"/>
      <c r="C141" s="12"/>
      <c r="F141" s="12"/>
      <c r="G141" s="12"/>
      <c r="H141" s="3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</row>
    <row r="142" spans="2:139" s="2" customFormat="1">
      <c r="B142" s="1"/>
      <c r="C142" s="12"/>
      <c r="F142" s="12"/>
      <c r="G142" s="12"/>
      <c r="H142" s="3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</row>
    <row r="143" spans="2:139" s="2" customFormat="1">
      <c r="B143" s="1"/>
      <c r="C143" s="12"/>
      <c r="F143" s="12"/>
      <c r="G143" s="12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</row>
    <row r="144" spans="2:139" s="2" customFormat="1">
      <c r="B144" s="1"/>
      <c r="C144" s="12"/>
      <c r="F144" s="12"/>
      <c r="G144" s="12"/>
      <c r="H144" s="3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</row>
    <row r="145" spans="2:139" s="2" customFormat="1">
      <c r="B145" s="1"/>
      <c r="C145" s="12"/>
      <c r="F145" s="12"/>
      <c r="G145" s="12"/>
      <c r="H145" s="3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</row>
    <row r="146" spans="2:139" s="2" customFormat="1">
      <c r="B146" s="1"/>
      <c r="C146" s="12"/>
      <c r="F146" s="12"/>
      <c r="G146" s="12"/>
      <c r="H146" s="3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</row>
    <row r="147" spans="2:139" s="2" customFormat="1">
      <c r="B147" s="1"/>
      <c r="C147" s="12"/>
      <c r="F147" s="12"/>
      <c r="G147" s="12"/>
      <c r="H147" s="3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</row>
    <row r="148" spans="2:139" s="2" customFormat="1">
      <c r="B148" s="1"/>
      <c r="C148" s="12"/>
      <c r="F148" s="12"/>
      <c r="G148" s="12"/>
      <c r="H148" s="3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</row>
    <row r="149" spans="2:139" s="2" customFormat="1">
      <c r="B149" s="1"/>
      <c r="C149" s="12"/>
      <c r="F149" s="12"/>
      <c r="G149" s="12"/>
      <c r="H149" s="3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</row>
    <row r="150" spans="2:139" s="2" customFormat="1">
      <c r="B150" s="1"/>
      <c r="C150" s="12"/>
      <c r="F150" s="12"/>
      <c r="G150" s="12"/>
      <c r="H150" s="3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</row>
    <row r="151" spans="2:139" s="2" customFormat="1">
      <c r="B151" s="1"/>
      <c r="C151" s="12"/>
      <c r="F151" s="12"/>
      <c r="G151" s="12"/>
      <c r="H151" s="3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</row>
    <row r="152" spans="2:139" s="2" customFormat="1">
      <c r="B152" s="1"/>
      <c r="C152" s="12"/>
      <c r="F152" s="12"/>
      <c r="G152" s="12"/>
      <c r="H152" s="3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</row>
    <row r="153" spans="2:139" s="2" customFormat="1">
      <c r="B153" s="1"/>
      <c r="C153" s="12"/>
      <c r="F153" s="12"/>
      <c r="G153" s="12"/>
      <c r="H153" s="3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</row>
    <row r="154" spans="2:139" s="2" customFormat="1">
      <c r="B154" s="1"/>
      <c r="C154" s="12"/>
      <c r="F154" s="12"/>
      <c r="G154" s="12"/>
      <c r="H154" s="3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</row>
    <row r="155" spans="2:139" s="2" customFormat="1">
      <c r="B155" s="1"/>
      <c r="C155" s="12"/>
      <c r="F155" s="12"/>
      <c r="G155" s="12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</row>
    <row r="156" spans="2:139" s="2" customFormat="1">
      <c r="B156" s="1"/>
      <c r="C156" s="12"/>
      <c r="F156" s="12"/>
      <c r="G156" s="12"/>
      <c r="H156" s="3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</row>
    <row r="157" spans="2:139" s="2" customFormat="1">
      <c r="B157" s="1"/>
      <c r="C157" s="12"/>
      <c r="F157" s="12"/>
      <c r="G157" s="12"/>
      <c r="H157" s="3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</row>
    <row r="158" spans="2:139" s="2" customFormat="1">
      <c r="B158" s="1"/>
      <c r="C158" s="12"/>
      <c r="F158" s="12"/>
      <c r="G158" s="12"/>
      <c r="H158" s="3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</row>
    <row r="159" spans="2:139" s="2" customFormat="1">
      <c r="B159" s="1"/>
      <c r="C159" s="12"/>
      <c r="F159" s="12"/>
      <c r="G159" s="12"/>
      <c r="H159" s="3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</row>
    <row r="160" spans="2:139" s="2" customFormat="1">
      <c r="B160" s="1"/>
      <c r="C160" s="12"/>
      <c r="F160" s="12"/>
      <c r="G160" s="12"/>
      <c r="H160" s="3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</row>
    <row r="161" spans="2:139" s="2" customFormat="1">
      <c r="B161" s="1"/>
      <c r="C161" s="12"/>
      <c r="F161" s="12"/>
      <c r="G161" s="12"/>
      <c r="H161" s="3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</row>
    <row r="162" spans="2:139" s="2" customFormat="1">
      <c r="B162" s="1"/>
      <c r="C162" s="12"/>
      <c r="F162" s="12"/>
      <c r="G162" s="12"/>
      <c r="H162" s="3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</row>
    <row r="163" spans="2:139" s="2" customFormat="1">
      <c r="B163" s="1"/>
      <c r="C163" s="12"/>
      <c r="F163" s="12"/>
      <c r="G163" s="12"/>
      <c r="H163" s="3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</row>
    <row r="164" spans="2:139" s="2" customFormat="1">
      <c r="B164" s="1"/>
      <c r="C164" s="12"/>
      <c r="F164" s="12"/>
      <c r="G164" s="12"/>
      <c r="H164" s="3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</row>
    <row r="165" spans="2:139" s="2" customFormat="1">
      <c r="B165" s="1"/>
      <c r="C165" s="12"/>
      <c r="F165" s="12"/>
      <c r="G165" s="12"/>
      <c r="H165" s="3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</row>
    <row r="166" spans="2:139" s="2" customFormat="1">
      <c r="B166" s="1"/>
      <c r="C166" s="12"/>
      <c r="F166" s="12"/>
      <c r="G166" s="12"/>
      <c r="H166" s="3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</row>
    <row r="167" spans="2:139" s="2" customFormat="1">
      <c r="B167" s="1"/>
      <c r="C167" s="12"/>
      <c r="F167" s="12"/>
      <c r="G167" s="12"/>
      <c r="H167" s="3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</row>
    <row r="168" spans="2:139" s="2" customFormat="1">
      <c r="B168" s="1"/>
      <c r="C168" s="12"/>
      <c r="F168" s="12"/>
      <c r="G168" s="12"/>
      <c r="H168" s="3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</row>
    <row r="169" spans="2:139" s="2" customFormat="1">
      <c r="B169" s="1"/>
      <c r="C169" s="12"/>
      <c r="F169" s="12"/>
      <c r="G169" s="12"/>
      <c r="H169" s="3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</row>
    <row r="170" spans="2:139" s="2" customFormat="1">
      <c r="B170" s="1"/>
      <c r="C170" s="12"/>
      <c r="F170" s="12"/>
      <c r="G170" s="12"/>
      <c r="H170" s="3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</row>
    <row r="171" spans="2:139" s="2" customFormat="1">
      <c r="B171" s="1"/>
      <c r="C171" s="12"/>
      <c r="F171" s="12"/>
      <c r="G171" s="12"/>
      <c r="H171" s="3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</row>
    <row r="172" spans="2:139" s="2" customFormat="1">
      <c r="B172" s="1"/>
      <c r="C172" s="12"/>
      <c r="F172" s="12"/>
      <c r="G172" s="12"/>
      <c r="H172" s="3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</row>
    <row r="173" spans="2:139" s="2" customFormat="1">
      <c r="B173" s="1"/>
      <c r="C173" s="12"/>
      <c r="F173" s="12"/>
      <c r="G173" s="12"/>
      <c r="H173" s="3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</row>
    <row r="174" spans="2:139" s="2" customFormat="1">
      <c r="B174" s="1"/>
      <c r="C174" s="12"/>
      <c r="F174" s="12"/>
      <c r="G174" s="12"/>
      <c r="H174" s="3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</row>
    <row r="175" spans="2:139" s="2" customFormat="1">
      <c r="B175" s="1"/>
      <c r="C175" s="12"/>
      <c r="F175" s="12"/>
      <c r="G175" s="12"/>
      <c r="H175" s="3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</row>
    <row r="176" spans="2:139" s="2" customFormat="1">
      <c r="B176" s="1"/>
      <c r="C176" s="12"/>
      <c r="F176" s="12"/>
      <c r="G176" s="12"/>
      <c r="H176" s="3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</row>
    <row r="177" spans="2:139" s="2" customFormat="1">
      <c r="B177" s="1"/>
      <c r="C177" s="12"/>
      <c r="F177" s="12"/>
      <c r="G177" s="12"/>
      <c r="H177" s="3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</row>
    <row r="178" spans="2:139" s="2" customFormat="1">
      <c r="B178" s="1"/>
      <c r="C178" s="12"/>
      <c r="F178" s="12"/>
      <c r="G178" s="12"/>
      <c r="H178" s="3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</row>
    <row r="179" spans="2:139" s="2" customFormat="1">
      <c r="B179" s="1"/>
      <c r="C179" s="12"/>
      <c r="F179" s="12"/>
      <c r="G179" s="12"/>
      <c r="H179" s="3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</row>
    <row r="180" spans="2:139" s="2" customFormat="1">
      <c r="B180" s="1"/>
      <c r="C180" s="12"/>
      <c r="F180" s="12"/>
      <c r="G180" s="12"/>
      <c r="H180" s="3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</row>
    <row r="181" spans="2:139" s="2" customFormat="1">
      <c r="B181" s="1"/>
      <c r="C181" s="12"/>
      <c r="F181" s="12"/>
      <c r="G181" s="12"/>
      <c r="H181" s="3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</row>
    <row r="182" spans="2:139" s="2" customFormat="1">
      <c r="B182" s="1"/>
      <c r="C182" s="12"/>
      <c r="F182" s="12"/>
      <c r="G182" s="12"/>
      <c r="H182" s="3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</row>
    <row r="183" spans="2:139" s="2" customFormat="1">
      <c r="B183" s="1"/>
      <c r="C183" s="12"/>
      <c r="F183" s="12"/>
      <c r="G183" s="12"/>
      <c r="H183" s="3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</row>
    <row r="184" spans="2:139" s="2" customFormat="1">
      <c r="B184" s="1"/>
      <c r="C184" s="12"/>
      <c r="F184" s="12"/>
      <c r="G184" s="12"/>
      <c r="H184" s="3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</row>
    <row r="185" spans="2:139" s="2" customFormat="1">
      <c r="B185" s="1"/>
      <c r="C185" s="12"/>
      <c r="F185" s="12"/>
      <c r="G185" s="12"/>
      <c r="H185" s="3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</row>
    <row r="186" spans="2:139" s="2" customFormat="1">
      <c r="B186" s="1"/>
      <c r="C186" s="12"/>
      <c r="F186" s="12"/>
      <c r="G186" s="12"/>
      <c r="H186" s="3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</row>
    <row r="187" spans="2:139" s="2" customFormat="1">
      <c r="B187" s="1"/>
      <c r="C187" s="12"/>
      <c r="F187" s="12"/>
      <c r="G187" s="12"/>
      <c r="H187" s="3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</row>
    <row r="188" spans="2:139" s="2" customFormat="1">
      <c r="B188" s="1"/>
      <c r="C188" s="12"/>
      <c r="F188" s="12"/>
      <c r="G188" s="12"/>
      <c r="H188" s="3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</row>
    <row r="189" spans="2:139" s="2" customFormat="1">
      <c r="B189" s="1"/>
      <c r="C189" s="12"/>
      <c r="F189" s="12"/>
      <c r="G189" s="12"/>
      <c r="H189" s="3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</row>
    <row r="190" spans="2:139" s="2" customFormat="1">
      <c r="B190" s="1"/>
      <c r="C190" s="12"/>
      <c r="F190" s="12"/>
      <c r="G190" s="12"/>
      <c r="H190" s="3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</row>
    <row r="191" spans="2:139" s="2" customFormat="1">
      <c r="B191" s="1"/>
      <c r="C191" s="12"/>
      <c r="F191" s="12"/>
      <c r="G191" s="12"/>
      <c r="H191" s="3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</row>
    <row r="192" spans="2:139" s="2" customFormat="1">
      <c r="B192" s="1"/>
      <c r="C192" s="12"/>
      <c r="F192" s="12"/>
      <c r="G192" s="12"/>
      <c r="H192" s="3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</row>
    <row r="193" spans="2:139" s="2" customFormat="1">
      <c r="B193" s="1"/>
      <c r="C193" s="12"/>
      <c r="F193" s="12"/>
      <c r="G193" s="12"/>
      <c r="H193" s="3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</row>
    <row r="194" spans="2:139" s="2" customFormat="1">
      <c r="B194" s="1"/>
      <c r="C194" s="12"/>
      <c r="F194" s="12"/>
      <c r="G194" s="12"/>
      <c r="H194" s="3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</row>
    <row r="195" spans="2:139" s="2" customFormat="1">
      <c r="B195" s="1"/>
      <c r="C195" s="12"/>
      <c r="F195" s="12"/>
      <c r="G195" s="12"/>
      <c r="H195" s="3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</row>
    <row r="196" spans="2:139" s="2" customFormat="1">
      <c r="B196" s="1"/>
      <c r="C196" s="12"/>
      <c r="F196" s="12"/>
      <c r="G196" s="12"/>
      <c r="H196" s="3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</row>
    <row r="197" spans="2:139" s="2" customFormat="1">
      <c r="B197" s="1"/>
      <c r="C197" s="12"/>
      <c r="F197" s="12"/>
      <c r="G197" s="12"/>
      <c r="H197" s="3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</row>
    <row r="198" spans="2:139" s="2" customFormat="1">
      <c r="B198" s="1"/>
      <c r="C198" s="12"/>
      <c r="F198" s="12"/>
      <c r="G198" s="12"/>
      <c r="H198" s="3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</row>
    <row r="199" spans="2:139" s="2" customFormat="1">
      <c r="B199" s="1"/>
      <c r="C199" s="12"/>
      <c r="F199" s="12"/>
      <c r="G199" s="12"/>
      <c r="H199" s="3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</row>
    <row r="200" spans="2:139" s="2" customFormat="1">
      <c r="B200" s="1"/>
      <c r="C200" s="12"/>
      <c r="F200" s="12"/>
      <c r="G200" s="12"/>
      <c r="H200" s="3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</row>
    <row r="201" spans="2:139" s="2" customFormat="1">
      <c r="B201" s="1"/>
      <c r="C201" s="12"/>
      <c r="F201" s="12"/>
      <c r="G201" s="12"/>
      <c r="H201" s="3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</row>
    <row r="202" spans="2:139" s="2" customFormat="1">
      <c r="B202" s="1"/>
      <c r="C202" s="12"/>
      <c r="F202" s="12"/>
      <c r="G202" s="12"/>
      <c r="H202" s="3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</row>
    <row r="203" spans="2:139" s="2" customFormat="1">
      <c r="B203" s="1"/>
      <c r="C203" s="12"/>
      <c r="F203" s="12"/>
      <c r="G203" s="12"/>
      <c r="H203" s="3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</row>
    <row r="204" spans="2:139" s="2" customFormat="1">
      <c r="B204" s="1"/>
      <c r="C204" s="12"/>
      <c r="F204" s="12"/>
      <c r="G204" s="12"/>
      <c r="H204" s="3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</row>
    <row r="205" spans="2:139" s="2" customFormat="1">
      <c r="B205" s="1"/>
      <c r="C205" s="12"/>
      <c r="F205" s="12"/>
      <c r="G205" s="12"/>
      <c r="H205" s="3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</row>
    <row r="206" spans="2:139" s="2" customFormat="1">
      <c r="B206" s="1"/>
      <c r="C206" s="12"/>
      <c r="F206" s="12"/>
      <c r="G206" s="12"/>
      <c r="H206" s="3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</row>
    <row r="207" spans="2:139" s="2" customFormat="1">
      <c r="B207" s="1"/>
      <c r="C207" s="12"/>
      <c r="F207" s="12"/>
      <c r="G207" s="12"/>
      <c r="H207" s="3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</row>
    <row r="208" spans="2:139" s="2" customFormat="1">
      <c r="B208" s="1"/>
      <c r="C208" s="12"/>
      <c r="F208" s="12"/>
      <c r="G208" s="12"/>
      <c r="H208" s="3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</row>
    <row r="209" spans="2:139" s="2" customFormat="1">
      <c r="B209" s="1"/>
      <c r="C209" s="12"/>
      <c r="F209" s="12"/>
      <c r="G209" s="12"/>
      <c r="H209" s="3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</row>
    <row r="210" spans="2:139" s="2" customFormat="1">
      <c r="B210" s="1"/>
      <c r="C210" s="12"/>
      <c r="F210" s="12"/>
      <c r="G210" s="12"/>
      <c r="H210" s="3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</row>
    <row r="211" spans="2:139" s="2" customFormat="1">
      <c r="B211" s="1"/>
      <c r="C211" s="12"/>
      <c r="F211" s="12"/>
      <c r="G211" s="12"/>
      <c r="H211" s="3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</row>
    <row r="212" spans="2:139" s="2" customFormat="1">
      <c r="B212" s="1"/>
      <c r="C212" s="12"/>
      <c r="F212" s="12"/>
      <c r="G212" s="12"/>
      <c r="H212" s="3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</row>
    <row r="213" spans="2:139" s="2" customFormat="1">
      <c r="B213" s="1"/>
      <c r="C213" s="12"/>
      <c r="F213" s="12"/>
      <c r="G213" s="12"/>
      <c r="H213" s="3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</row>
    <row r="214" spans="2:139" s="2" customFormat="1">
      <c r="B214" s="1"/>
      <c r="C214" s="12"/>
      <c r="F214" s="12"/>
      <c r="G214" s="12"/>
      <c r="H214" s="3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</row>
    <row r="215" spans="2:139" s="2" customFormat="1">
      <c r="B215" s="1"/>
      <c r="C215" s="12"/>
      <c r="F215" s="12"/>
      <c r="G215" s="12"/>
      <c r="H215" s="3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</row>
    <row r="216" spans="2:139" s="2" customFormat="1">
      <c r="B216" s="1"/>
      <c r="C216" s="12"/>
      <c r="F216" s="12"/>
      <c r="G216" s="12"/>
      <c r="H216" s="3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</row>
    <row r="217" spans="2:139" s="2" customFormat="1">
      <c r="B217" s="1"/>
      <c r="C217" s="12"/>
      <c r="F217" s="12"/>
      <c r="G217" s="12"/>
      <c r="H217" s="3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</row>
    <row r="218" spans="2:139" s="2" customFormat="1">
      <c r="B218" s="1"/>
      <c r="C218" s="12"/>
      <c r="F218" s="12"/>
      <c r="G218" s="12"/>
      <c r="H218" s="3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</row>
    <row r="219" spans="2:139" s="2" customFormat="1">
      <c r="B219" s="1"/>
      <c r="C219" s="12"/>
      <c r="F219" s="12"/>
      <c r="G219" s="12"/>
      <c r="H219" s="3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</row>
    <row r="220" spans="2:139" s="2" customFormat="1">
      <c r="B220" s="1"/>
      <c r="C220" s="12"/>
      <c r="F220" s="12"/>
      <c r="G220" s="12"/>
      <c r="H220" s="3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</row>
    <row r="221" spans="2:139" s="2" customFormat="1">
      <c r="B221" s="1"/>
      <c r="C221" s="12"/>
      <c r="F221" s="12"/>
      <c r="G221" s="12"/>
      <c r="H221" s="3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</row>
    <row r="222" spans="2:139" s="2" customFormat="1">
      <c r="B222" s="1"/>
      <c r="C222" s="12"/>
      <c r="F222" s="12"/>
      <c r="G222" s="12"/>
      <c r="H222" s="3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</row>
    <row r="223" spans="2:139" s="2" customFormat="1">
      <c r="B223" s="1"/>
      <c r="C223" s="12"/>
      <c r="F223" s="12"/>
      <c r="G223" s="12"/>
      <c r="H223" s="3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</row>
    <row r="224" spans="2:139" s="2" customFormat="1">
      <c r="B224" s="1"/>
      <c r="C224" s="12"/>
      <c r="F224" s="12"/>
      <c r="G224" s="12"/>
      <c r="H224" s="3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</row>
    <row r="225" spans="2:139" s="2" customFormat="1">
      <c r="B225" s="1"/>
      <c r="C225" s="12"/>
      <c r="F225" s="12"/>
      <c r="G225" s="12"/>
      <c r="H225" s="3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</row>
    <row r="226" spans="2:139" s="2" customFormat="1">
      <c r="B226" s="1"/>
      <c r="C226" s="12"/>
      <c r="F226" s="12"/>
      <c r="G226" s="12"/>
      <c r="H226" s="3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</row>
    <row r="227" spans="2:139" s="2" customFormat="1">
      <c r="B227" s="1"/>
      <c r="C227" s="12"/>
      <c r="F227" s="12"/>
      <c r="G227" s="12"/>
      <c r="H227" s="3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</row>
    <row r="228" spans="2:139" s="2" customFormat="1">
      <c r="B228" s="1"/>
      <c r="C228" s="12"/>
      <c r="F228" s="12"/>
      <c r="G228" s="12"/>
      <c r="H228" s="3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</row>
    <row r="229" spans="2:139" s="2" customFormat="1">
      <c r="B229" s="1"/>
      <c r="C229" s="12"/>
      <c r="F229" s="12"/>
      <c r="G229" s="12"/>
      <c r="H229" s="3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</row>
    <row r="230" spans="2:139" s="2" customFormat="1">
      <c r="B230" s="1"/>
      <c r="C230" s="12"/>
      <c r="F230" s="12"/>
      <c r="G230" s="12"/>
      <c r="H230" s="3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</row>
    <row r="231" spans="2:139" s="2" customFormat="1">
      <c r="B231" s="1"/>
      <c r="C231" s="12"/>
      <c r="F231" s="12"/>
      <c r="G231" s="12"/>
      <c r="H231" s="3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</row>
    <row r="232" spans="2:139" s="2" customFormat="1">
      <c r="B232" s="1"/>
      <c r="C232" s="12"/>
      <c r="F232" s="12"/>
      <c r="G232" s="12"/>
      <c r="H232" s="3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</row>
    <row r="233" spans="2:139" s="2" customFormat="1">
      <c r="B233" s="1"/>
      <c r="C233" s="12"/>
      <c r="F233" s="12"/>
      <c r="G233" s="12"/>
      <c r="H233" s="3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</row>
    <row r="234" spans="2:139" s="2" customFormat="1">
      <c r="B234" s="1"/>
      <c r="C234" s="12"/>
      <c r="F234" s="12"/>
      <c r="G234" s="12"/>
      <c r="H234" s="3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</row>
    <row r="235" spans="2:139" s="2" customFormat="1">
      <c r="B235" s="1"/>
      <c r="C235" s="12"/>
      <c r="F235" s="12"/>
      <c r="G235" s="12"/>
      <c r="H235" s="3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</row>
    <row r="236" spans="2:139" s="2" customFormat="1">
      <c r="B236" s="1"/>
      <c r="C236" s="12"/>
      <c r="F236" s="12"/>
      <c r="G236" s="12"/>
      <c r="H236" s="3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</row>
    <row r="237" spans="2:139" s="2" customFormat="1">
      <c r="B237" s="1"/>
      <c r="C237" s="12"/>
      <c r="F237" s="12"/>
      <c r="G237" s="12"/>
      <c r="H237" s="3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</row>
    <row r="238" spans="2:139" s="2" customFormat="1">
      <c r="B238" s="1"/>
      <c r="C238" s="12"/>
      <c r="F238" s="12"/>
      <c r="G238" s="12"/>
      <c r="H238" s="3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</row>
    <row r="239" spans="2:139" s="2" customFormat="1">
      <c r="B239" s="1"/>
      <c r="C239" s="12"/>
      <c r="F239" s="12"/>
      <c r="G239" s="12"/>
      <c r="H239" s="3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</row>
    <row r="240" spans="2:139" s="2" customFormat="1">
      <c r="B240" s="1"/>
      <c r="C240" s="12"/>
      <c r="F240" s="12"/>
      <c r="G240" s="12"/>
      <c r="H240" s="3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</row>
    <row r="241" spans="2:139" s="2" customFormat="1">
      <c r="B241" s="1"/>
      <c r="C241" s="12"/>
      <c r="F241" s="12"/>
      <c r="G241" s="12"/>
      <c r="H241" s="3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</row>
    <row r="242" spans="2:139" s="2" customFormat="1">
      <c r="B242" s="1"/>
      <c r="C242" s="12"/>
      <c r="F242" s="12"/>
      <c r="G242" s="12"/>
      <c r="H242" s="3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</row>
    <row r="243" spans="2:139" s="2" customFormat="1">
      <c r="B243" s="1"/>
      <c r="C243" s="12"/>
      <c r="F243" s="12"/>
      <c r="G243" s="12"/>
      <c r="H243" s="3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</row>
    <row r="244" spans="2:139" s="2" customFormat="1">
      <c r="B244" s="1"/>
      <c r="C244" s="12"/>
      <c r="F244" s="12"/>
      <c r="G244" s="12"/>
      <c r="H244" s="3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</row>
    <row r="245" spans="2:139" s="2" customFormat="1">
      <c r="B245" s="1"/>
      <c r="C245" s="12"/>
      <c r="F245" s="12"/>
      <c r="G245" s="12"/>
      <c r="H245" s="3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</row>
    <row r="246" spans="2:139" s="2" customFormat="1">
      <c r="B246" s="1"/>
      <c r="C246" s="12"/>
      <c r="F246" s="12"/>
      <c r="G246" s="12"/>
      <c r="H246" s="3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</row>
    <row r="247" spans="2:139" s="2" customFormat="1">
      <c r="B247" s="1"/>
      <c r="C247" s="12"/>
      <c r="F247" s="12"/>
      <c r="G247" s="12"/>
      <c r="H247" s="3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</row>
    <row r="248" spans="2:139" s="2" customFormat="1">
      <c r="B248" s="1"/>
      <c r="C248" s="12"/>
      <c r="F248" s="12"/>
      <c r="G248" s="12"/>
      <c r="H248" s="3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</row>
    <row r="249" spans="2:139" s="2" customFormat="1">
      <c r="B249" s="1"/>
      <c r="C249" s="12"/>
      <c r="F249" s="12"/>
      <c r="G249" s="12"/>
      <c r="H249" s="3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</row>
    <row r="250" spans="2:139" s="2" customFormat="1">
      <c r="B250" s="1"/>
      <c r="C250" s="12"/>
      <c r="F250" s="12"/>
      <c r="G250" s="12"/>
      <c r="H250" s="3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</row>
    <row r="251" spans="2:139" s="2" customFormat="1">
      <c r="B251" s="1"/>
      <c r="C251" s="12"/>
      <c r="F251" s="12"/>
      <c r="G251" s="12"/>
      <c r="H251" s="3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</row>
    <row r="252" spans="2:139" s="2" customFormat="1">
      <c r="B252" s="1"/>
      <c r="C252" s="12"/>
      <c r="F252" s="12"/>
      <c r="G252" s="12"/>
      <c r="H252" s="3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</row>
    <row r="253" spans="2:139" s="2" customFormat="1">
      <c r="B253" s="1"/>
      <c r="C253" s="12"/>
      <c r="F253" s="12"/>
      <c r="G253" s="12"/>
      <c r="H253" s="3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</row>
    <row r="254" spans="2:139" s="2" customFormat="1">
      <c r="B254" s="1"/>
      <c r="C254" s="12"/>
      <c r="F254" s="12"/>
      <c r="G254" s="12"/>
      <c r="H254" s="3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</row>
    <row r="255" spans="2:139" s="2" customFormat="1">
      <c r="B255" s="1"/>
      <c r="C255" s="12"/>
      <c r="F255" s="12"/>
      <c r="G255" s="12"/>
      <c r="H255" s="3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</row>
    <row r="256" spans="2:139" s="2" customFormat="1">
      <c r="B256" s="1"/>
      <c r="C256" s="12"/>
      <c r="F256" s="12"/>
      <c r="G256" s="12"/>
      <c r="H256" s="3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</row>
    <row r="257" spans="2:139" s="2" customFormat="1">
      <c r="B257" s="1"/>
      <c r="C257" s="12"/>
      <c r="F257" s="12"/>
      <c r="G257" s="12"/>
      <c r="H257" s="3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</row>
    <row r="258" spans="2:139" s="2" customFormat="1">
      <c r="B258" s="1"/>
      <c r="C258" s="12"/>
      <c r="F258" s="12"/>
      <c r="G258" s="12"/>
      <c r="H258" s="3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</row>
    <row r="259" spans="2:139" s="2" customFormat="1">
      <c r="B259" s="1"/>
      <c r="C259" s="12"/>
      <c r="F259" s="12"/>
      <c r="G259" s="12"/>
      <c r="H259" s="3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</row>
    <row r="260" spans="2:139" s="2" customFormat="1">
      <c r="B260" s="1"/>
      <c r="C260" s="12"/>
      <c r="F260" s="12"/>
      <c r="G260" s="12"/>
      <c r="H260" s="3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</row>
    <row r="261" spans="2:139" s="2" customFormat="1">
      <c r="B261" s="1"/>
      <c r="C261" s="12"/>
      <c r="F261" s="12"/>
      <c r="G261" s="12"/>
      <c r="H261" s="3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</row>
    <row r="262" spans="2:139" s="2" customFormat="1">
      <c r="B262" s="1"/>
      <c r="C262" s="12"/>
      <c r="F262" s="12"/>
      <c r="G262" s="12"/>
      <c r="H262" s="3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</row>
    <row r="263" spans="2:139" s="2" customFormat="1">
      <c r="B263" s="1"/>
      <c r="C263" s="12"/>
      <c r="F263" s="12"/>
      <c r="G263" s="12"/>
      <c r="H263" s="3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</row>
    <row r="264" spans="2:139" s="2" customFormat="1">
      <c r="B264" s="1"/>
      <c r="C264" s="12"/>
      <c r="F264" s="12"/>
      <c r="G264" s="12"/>
      <c r="H264" s="3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</row>
    <row r="265" spans="2:139" s="2" customFormat="1">
      <c r="B265" s="1"/>
      <c r="C265" s="12"/>
      <c r="F265" s="12"/>
      <c r="G265" s="12"/>
      <c r="H265" s="3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</row>
    <row r="266" spans="2:139" s="2" customFormat="1">
      <c r="B266" s="1"/>
      <c r="C266" s="12"/>
      <c r="F266" s="12"/>
      <c r="G266" s="12"/>
      <c r="H266" s="3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</row>
    <row r="267" spans="2:139" s="2" customFormat="1">
      <c r="B267" s="1"/>
      <c r="C267" s="12"/>
      <c r="F267" s="12"/>
      <c r="G267" s="12"/>
      <c r="H267" s="3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</row>
    <row r="268" spans="2:139" s="2" customFormat="1">
      <c r="B268" s="1"/>
      <c r="C268" s="12"/>
      <c r="F268" s="12"/>
      <c r="G268" s="12"/>
      <c r="H268" s="3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</row>
    <row r="269" spans="2:139" s="2" customFormat="1">
      <c r="B269" s="1"/>
      <c r="C269" s="12"/>
      <c r="F269" s="12"/>
      <c r="G269" s="12"/>
      <c r="H269" s="3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</row>
    <row r="270" spans="2:139" s="2" customFormat="1">
      <c r="B270" s="1"/>
      <c r="C270" s="12"/>
      <c r="F270" s="12"/>
      <c r="G270" s="12"/>
      <c r="H270" s="3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</row>
    <row r="271" spans="2:139" s="2" customFormat="1">
      <c r="B271" s="1"/>
      <c r="C271" s="12"/>
      <c r="F271" s="12"/>
      <c r="G271" s="12"/>
      <c r="H271" s="3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</row>
    <row r="272" spans="2:139" s="2" customFormat="1">
      <c r="B272" s="1"/>
      <c r="C272" s="12"/>
      <c r="F272" s="12"/>
      <c r="G272" s="12"/>
      <c r="H272" s="3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</row>
    <row r="273" spans="2:139" s="2" customFormat="1">
      <c r="B273" s="1"/>
      <c r="C273" s="12"/>
      <c r="F273" s="12"/>
      <c r="G273" s="12"/>
      <c r="H273" s="3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</row>
    <row r="274" spans="2:139" s="2" customFormat="1">
      <c r="B274" s="1"/>
      <c r="C274" s="12"/>
      <c r="F274" s="12"/>
      <c r="G274" s="12"/>
      <c r="H274" s="3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</row>
    <row r="275" spans="2:139" s="2" customFormat="1">
      <c r="B275" s="1"/>
      <c r="C275" s="12"/>
      <c r="F275" s="12"/>
      <c r="G275" s="12"/>
      <c r="H275" s="3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</row>
    <row r="276" spans="2:139" s="2" customFormat="1">
      <c r="B276" s="1"/>
      <c r="C276" s="12"/>
      <c r="F276" s="12"/>
      <c r="G276" s="12"/>
      <c r="H276" s="3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</row>
    <row r="277" spans="2:139" s="2" customFormat="1">
      <c r="B277" s="1"/>
      <c r="C277" s="12"/>
      <c r="F277" s="12"/>
      <c r="G277" s="12"/>
      <c r="H277" s="3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</row>
    <row r="278" spans="2:139" s="2" customFormat="1">
      <c r="B278" s="1"/>
      <c r="C278" s="12"/>
      <c r="F278" s="12"/>
      <c r="G278" s="12"/>
      <c r="H278" s="3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</row>
    <row r="279" spans="2:139" s="2" customFormat="1">
      <c r="B279" s="1"/>
      <c r="C279" s="12"/>
      <c r="F279" s="12"/>
      <c r="G279" s="12"/>
      <c r="H279" s="3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</row>
    <row r="280" spans="2:139" s="2" customFormat="1">
      <c r="B280" s="1"/>
      <c r="C280" s="12"/>
      <c r="F280" s="12"/>
      <c r="G280" s="12"/>
      <c r="H280" s="3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</row>
    <row r="281" spans="2:139" s="2" customFormat="1">
      <c r="B281" s="1"/>
      <c r="C281" s="12"/>
      <c r="F281" s="12"/>
      <c r="G281" s="12"/>
      <c r="H281" s="3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</row>
    <row r="282" spans="2:139" s="2" customFormat="1">
      <c r="B282" s="1"/>
      <c r="C282" s="12"/>
      <c r="F282" s="12"/>
      <c r="G282" s="12"/>
      <c r="H282" s="3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</row>
    <row r="283" spans="2:139" s="2" customFormat="1">
      <c r="B283" s="1"/>
      <c r="C283" s="12"/>
      <c r="F283" s="12"/>
      <c r="G283" s="12"/>
      <c r="H283" s="3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</row>
    <row r="284" spans="2:139" s="2" customFormat="1">
      <c r="B284" s="1"/>
      <c r="C284" s="12"/>
      <c r="F284" s="12"/>
      <c r="G284" s="12"/>
      <c r="H284" s="3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</row>
    <row r="285" spans="2:139" s="2" customFormat="1">
      <c r="B285" s="1"/>
      <c r="C285" s="12"/>
      <c r="F285" s="12"/>
      <c r="G285" s="12"/>
      <c r="H285" s="3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</row>
    <row r="286" spans="2:139" s="2" customFormat="1">
      <c r="B286" s="1"/>
      <c r="C286" s="12"/>
      <c r="F286" s="12"/>
      <c r="G286" s="12"/>
      <c r="H286" s="3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</row>
    <row r="287" spans="2:139" s="2" customFormat="1">
      <c r="B287" s="1"/>
      <c r="C287" s="12"/>
      <c r="F287" s="12"/>
      <c r="G287" s="12"/>
      <c r="H287" s="3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</row>
    <row r="288" spans="2:139" s="2" customFormat="1">
      <c r="B288" s="1"/>
      <c r="C288" s="12"/>
      <c r="F288" s="12"/>
      <c r="G288" s="12"/>
      <c r="H288" s="3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</row>
    <row r="289" spans="2:139" s="2" customFormat="1">
      <c r="B289" s="1"/>
      <c r="C289" s="12"/>
      <c r="F289" s="12"/>
      <c r="G289" s="12"/>
      <c r="H289" s="3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</row>
    <row r="290" spans="2:139" s="2" customFormat="1">
      <c r="B290" s="1"/>
      <c r="C290" s="12"/>
      <c r="F290" s="12"/>
      <c r="G290" s="12"/>
      <c r="H290" s="3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</row>
    <row r="291" spans="2:139" s="2" customFormat="1">
      <c r="B291" s="1"/>
      <c r="C291" s="12"/>
      <c r="F291" s="12"/>
      <c r="G291" s="12"/>
      <c r="H291" s="3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</row>
    <row r="292" spans="2:139" s="2" customFormat="1">
      <c r="B292" s="1"/>
      <c r="C292" s="12"/>
      <c r="F292" s="12"/>
      <c r="G292" s="12"/>
      <c r="H292" s="3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</row>
    <row r="293" spans="2:139" s="2" customFormat="1">
      <c r="B293" s="1"/>
      <c r="C293" s="12"/>
      <c r="F293" s="12"/>
      <c r="G293" s="12"/>
      <c r="H293" s="3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</row>
    <row r="294" spans="2:139" s="2" customFormat="1">
      <c r="B294" s="1"/>
      <c r="C294" s="12"/>
      <c r="F294" s="12"/>
      <c r="G294" s="12"/>
      <c r="H294" s="3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</row>
    <row r="295" spans="2:139" s="2" customFormat="1">
      <c r="B295" s="1"/>
      <c r="C295" s="12"/>
      <c r="F295" s="12"/>
      <c r="G295" s="12"/>
      <c r="H295" s="3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</row>
    <row r="296" spans="2:139" s="2" customFormat="1">
      <c r="B296" s="1"/>
      <c r="C296" s="12"/>
      <c r="F296" s="12"/>
      <c r="G296" s="12"/>
      <c r="H296" s="3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</row>
    <row r="297" spans="2:139" s="2" customFormat="1">
      <c r="B297" s="1"/>
      <c r="C297" s="12"/>
      <c r="F297" s="12"/>
      <c r="G297" s="12"/>
      <c r="H297" s="3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</row>
    <row r="298" spans="2:139" s="2" customFormat="1">
      <c r="B298" s="1"/>
      <c r="C298" s="12"/>
      <c r="F298" s="12"/>
      <c r="G298" s="12"/>
      <c r="H298" s="3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</row>
    <row r="299" spans="2:139" s="2" customFormat="1">
      <c r="B299" s="1"/>
      <c r="C299" s="12"/>
      <c r="F299" s="12"/>
      <c r="G299" s="12"/>
      <c r="H299" s="3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</row>
    <row r="300" spans="2:139" s="2" customFormat="1">
      <c r="B300" s="1"/>
      <c r="C300" s="12"/>
      <c r="F300" s="12"/>
      <c r="G300" s="12"/>
      <c r="H300" s="3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</row>
    <row r="301" spans="2:139" s="2" customFormat="1">
      <c r="B301" s="1"/>
      <c r="C301" s="12"/>
      <c r="F301" s="12"/>
      <c r="G301" s="12"/>
      <c r="H301" s="3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</row>
    <row r="302" spans="2:139" s="2" customFormat="1">
      <c r="B302" s="1"/>
      <c r="C302" s="12"/>
      <c r="F302" s="12"/>
      <c r="G302" s="12"/>
      <c r="H302" s="3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</row>
    <row r="303" spans="2:139" s="2" customFormat="1">
      <c r="B303" s="1"/>
      <c r="C303" s="12"/>
      <c r="F303" s="12"/>
      <c r="G303" s="12"/>
      <c r="H303" s="3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</row>
    <row r="304" spans="2:139" s="2" customFormat="1">
      <c r="B304" s="1"/>
      <c r="C304" s="12"/>
      <c r="F304" s="12"/>
      <c r="G304" s="12"/>
      <c r="H304" s="3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</row>
    <row r="305" spans="2:139" s="2" customFormat="1">
      <c r="B305" s="1"/>
      <c r="C305" s="12"/>
      <c r="F305" s="12"/>
      <c r="G305" s="12"/>
      <c r="H305" s="3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</row>
    <row r="306" spans="2:139" s="2" customFormat="1">
      <c r="B306" s="1"/>
      <c r="C306" s="12"/>
      <c r="F306" s="12"/>
      <c r="G306" s="12"/>
      <c r="H306" s="3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</row>
    <row r="307" spans="2:139" s="2" customFormat="1">
      <c r="B307" s="1"/>
      <c r="C307" s="12"/>
      <c r="F307" s="12"/>
      <c r="G307" s="12"/>
      <c r="H307" s="3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</row>
    <row r="308" spans="2:139" s="2" customFormat="1">
      <c r="B308" s="1"/>
      <c r="C308" s="12"/>
      <c r="F308" s="12"/>
      <c r="G308" s="12"/>
      <c r="H308" s="3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</row>
    <row r="309" spans="2:139" s="2" customFormat="1">
      <c r="B309" s="1"/>
      <c r="C309" s="12"/>
      <c r="F309" s="12"/>
      <c r="G309" s="12"/>
      <c r="H309" s="3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</row>
    <row r="310" spans="2:139" s="2" customFormat="1">
      <c r="B310" s="1"/>
      <c r="C310" s="12"/>
      <c r="F310" s="12"/>
      <c r="G310" s="12"/>
      <c r="H310" s="3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</row>
  </sheetData>
  <autoFilter ref="A4:W57"/>
  <mergeCells count="9">
    <mergeCell ref="A1:H1"/>
    <mergeCell ref="H34:H35"/>
    <mergeCell ref="H47:H52"/>
    <mergeCell ref="M3:V3"/>
    <mergeCell ref="H6:H7"/>
    <mergeCell ref="H11:H15"/>
    <mergeCell ref="H21:H26"/>
    <mergeCell ref="A3:H3"/>
    <mergeCell ref="J3:K3"/>
  </mergeCells>
  <conditionalFormatting sqref="L6:L17">
    <cfRule type="cellIs" dxfId="213" priority="44" operator="equal">
      <formula>"0_Non Avviato"</formula>
    </cfRule>
    <cfRule type="cellIs" dxfId="212" priority="45" operator="equal">
      <formula>"R_Rinunce/Revoche"</formula>
    </cfRule>
    <cfRule type="cellIs" dxfId="211" priority="46" operator="equal">
      <formula>"4_Avviata la gara per affidamento lavori"</formula>
    </cfRule>
    <cfRule type="cellIs" dxfId="210" priority="47" operator="equal">
      <formula>"6_Lavori conclusi"</formula>
    </cfRule>
    <cfRule type="cellIs" dxfId="209" priority="48" operator="equal">
      <formula>"5_Lavori in esecuzione (in cantiere)"</formula>
    </cfRule>
    <cfRule type="cellIs" dxfId="208" priority="49" operator="equal">
      <formula>"4_Avviata la gara per affidamento lavori"</formula>
    </cfRule>
    <cfRule type="cellIs" dxfId="207" priority="50" operator="equal">
      <formula>"3_completato il progetto esecutivo"</formula>
    </cfRule>
    <cfRule type="cellIs" dxfId="206" priority="51" operator="equal">
      <formula>"2_Affidato l'incarico di progettazione"</formula>
    </cfRule>
    <cfRule type="cellIs" dxfId="205" priority="52" operator="equal">
      <formula>"1_Avviata la procedura di gara per la progettazione"</formula>
    </cfRule>
    <cfRule type="cellIs" dxfId="204" priority="53" operator="equal">
      <formula>"0_Non Avviato"</formula>
    </cfRule>
  </conditionalFormatting>
  <conditionalFormatting sqref="L21:L55">
    <cfRule type="cellIs" dxfId="203" priority="34" operator="equal">
      <formula>"0_Non Avviato"</formula>
    </cfRule>
    <cfRule type="cellIs" dxfId="202" priority="35" operator="equal">
      <formula>"R_Rinunce/Revoche"</formula>
    </cfRule>
    <cfRule type="cellIs" dxfId="201" priority="36" operator="equal">
      <formula>"4_Avviata la gara per affidamento lavori"</formula>
    </cfRule>
    <cfRule type="cellIs" dxfId="200" priority="37" operator="equal">
      <formula>"6_Lavori conclusi"</formula>
    </cfRule>
    <cfRule type="cellIs" dxfId="199" priority="38" operator="equal">
      <formula>"5_Lavori in esecuzione (in cantiere)"</formula>
    </cfRule>
    <cfRule type="cellIs" dxfId="198" priority="39" operator="equal">
      <formula>"4_Avviata la gara per affidamento lavori"</formula>
    </cfRule>
    <cfRule type="cellIs" dxfId="197" priority="40" operator="equal">
      <formula>"3_completato il progetto esecutivo"</formula>
    </cfRule>
    <cfRule type="cellIs" dxfId="196" priority="41" operator="equal">
      <formula>"2_Affidato l'incarico di progettazione"</formula>
    </cfRule>
    <cfRule type="cellIs" dxfId="195" priority="42" operator="equal">
      <formula>"1_Avviata la procedura di gara per la progettazione"</formula>
    </cfRule>
    <cfRule type="cellIs" dxfId="194" priority="43" operator="equal">
      <formula>"0_Non Avviato"</formula>
    </cfRule>
  </conditionalFormatting>
  <conditionalFormatting sqref="L57:L59">
    <cfRule type="cellIs" dxfId="193" priority="14" operator="equal">
      <formula>"0_Non Avviato"</formula>
    </cfRule>
    <cfRule type="cellIs" dxfId="192" priority="15" operator="equal">
      <formula>"R_Rinunce/Revoche"</formula>
    </cfRule>
    <cfRule type="cellIs" dxfId="191" priority="16" operator="equal">
      <formula>"4_Avviata la gara per affidamento lavori"</formula>
    </cfRule>
    <cfRule type="cellIs" dxfId="190" priority="17" operator="equal">
      <formula>"6_Lavori conclusi"</formula>
    </cfRule>
    <cfRule type="cellIs" dxfId="189" priority="18" operator="equal">
      <formula>"5_Lavori in esecuzione (in cantiere)"</formula>
    </cfRule>
    <cfRule type="cellIs" dxfId="188" priority="19" operator="equal">
      <formula>"4_Avviata la gara per affidamento lavori"</formula>
    </cfRule>
    <cfRule type="cellIs" dxfId="187" priority="20" operator="equal">
      <formula>"3_completato il progetto esecutivo"</formula>
    </cfRule>
    <cfRule type="cellIs" dxfId="186" priority="21" operator="equal">
      <formula>"2_Affidato l'incarico di progettazione"</formula>
    </cfRule>
    <cfRule type="cellIs" dxfId="185" priority="22" operator="equal">
      <formula>"1_Avviata la procedura di gara per la progettazione"</formula>
    </cfRule>
    <cfRule type="cellIs" dxfId="184" priority="23" operator="equal">
      <formula>"0_Non Avviato"</formula>
    </cfRule>
  </conditionalFormatting>
  <dataValidations count="1">
    <dataValidation type="list" allowBlank="1" showInputMessage="1" showErrorMessage="1" sqref="L6:L17 L57:L59 L21:L55">
      <formula1>"0_Non Avviato,1_Avviata la procedura di gara per la progettazione,2_Affidato l'incarico di progettazione,3_completato il progetto esecutivo,4_Avviata la gara per affidamento lavori,5_Lavori in esecuzione (in cantiere),6_Lavori conclusi,R_Rinunce/Revoche"</formula1>
    </dataValidation>
  </dataValidations>
  <printOptions horizontalCentered="1" verticalCentered="1"/>
  <pageMargins left="7.874015748031496E-2" right="7.874015748031496E-2" top="0.47244094488188981" bottom="7.874015748031496E-2" header="0.31496062992125984" footer="0.31496062992125984"/>
  <pageSetup paperSize="8" scale="58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2:HL158"/>
  <sheetViews>
    <sheetView tabSelected="1" topLeftCell="A4" zoomScale="60" zoomScaleNormal="60" zoomScaleSheetLayoutView="70" workbookViewId="0">
      <pane xSplit="8" ySplit="6" topLeftCell="I10" activePane="bottomRight" state="frozen"/>
      <selection activeCell="AY69" sqref="AY69"/>
      <selection pane="topRight" activeCell="AY69" sqref="AY69"/>
      <selection pane="bottomLeft" activeCell="AY69" sqref="AY69"/>
      <selection pane="bottomRight" activeCell="C125" sqref="C125"/>
    </sheetView>
  </sheetViews>
  <sheetFormatPr defaultColWidth="8.7109375" defaultRowHeight="15"/>
  <cols>
    <col min="1" max="1" width="8.7109375" style="2" customWidth="1"/>
    <col min="2" max="2" width="20.140625" style="1" customWidth="1"/>
    <col min="3" max="3" width="21.7109375" style="1" customWidth="1"/>
    <col min="4" max="4" width="29.7109375" style="12" customWidth="1"/>
    <col min="5" max="5" width="9.28515625" style="2" customWidth="1"/>
    <col min="6" max="6" width="8.5703125" style="2" customWidth="1"/>
    <col min="7" max="7" width="15.7109375" style="12" customWidth="1"/>
    <col min="8" max="8" width="20.42578125" style="12" customWidth="1"/>
    <col min="9" max="9" width="21" style="12" customWidth="1"/>
    <col min="10" max="10" width="21.7109375" style="3" customWidth="1"/>
    <col min="11" max="11" width="18.42578125" style="1" customWidth="1"/>
    <col min="12" max="12" width="17.7109375" style="1" customWidth="1"/>
    <col min="13" max="13" width="20.28515625" style="1" customWidth="1"/>
    <col min="14" max="15" width="17" style="1" customWidth="1"/>
    <col min="16" max="16" width="13.7109375" style="1" customWidth="1"/>
    <col min="17" max="17" width="16.42578125" style="1" customWidth="1"/>
    <col min="18" max="18" width="13.7109375" style="1" customWidth="1"/>
    <col min="19" max="19" width="15.140625" style="1" customWidth="1"/>
    <col min="20" max="20" width="13.7109375" style="1" customWidth="1"/>
    <col min="21" max="21" width="14.7109375" style="1" customWidth="1"/>
    <col min="22" max="24" width="13.7109375" style="1" customWidth="1"/>
    <col min="25" max="25" width="18.28515625" style="1" customWidth="1"/>
    <col min="26" max="16384" width="8.7109375" style="1"/>
  </cols>
  <sheetData>
    <row r="2" spans="1:202">
      <c r="A2" s="725" t="s">
        <v>576</v>
      </c>
      <c r="B2" s="725"/>
      <c r="C2" s="725"/>
      <c r="D2" s="725"/>
      <c r="E2" s="725"/>
      <c r="F2" s="725"/>
      <c r="G2" s="725"/>
      <c r="H2" s="725"/>
      <c r="I2" s="725"/>
      <c r="J2" s="725"/>
    </row>
    <row r="3" spans="1:202" ht="30">
      <c r="A3" s="726" t="s">
        <v>577</v>
      </c>
      <c r="B3" s="726"/>
      <c r="C3" s="726"/>
      <c r="D3" s="726"/>
      <c r="E3" s="726"/>
      <c r="F3" s="726"/>
      <c r="G3" s="726"/>
      <c r="H3" s="726"/>
      <c r="I3" s="726"/>
      <c r="J3" s="726"/>
    </row>
    <row r="4" spans="1:202" ht="30" customHeight="1">
      <c r="A4" s="693" t="s">
        <v>579</v>
      </c>
      <c r="B4" s="693"/>
      <c r="C4" s="693"/>
      <c r="D4" s="693"/>
      <c r="E4" s="693"/>
      <c r="F4" s="693"/>
      <c r="G4" s="693"/>
      <c r="H4" s="693"/>
      <c r="I4" s="693"/>
      <c r="J4" s="693"/>
      <c r="Z4" s="551"/>
      <c r="AA4" s="551"/>
      <c r="AB4" s="551"/>
      <c r="AC4" s="551"/>
      <c r="AD4" s="551"/>
      <c r="AE4" s="551"/>
      <c r="AF4" s="551"/>
      <c r="AG4" s="551"/>
      <c r="AH4" s="551"/>
      <c r="AI4" s="551"/>
      <c r="AJ4" s="551"/>
      <c r="AK4" s="551"/>
      <c r="AL4" s="551"/>
      <c r="AM4" s="551"/>
      <c r="AN4" s="551"/>
      <c r="AO4" s="551"/>
      <c r="AP4" s="551"/>
      <c r="AQ4" s="551"/>
      <c r="AR4" s="551"/>
      <c r="AS4" s="551"/>
      <c r="AT4" s="551"/>
      <c r="AU4" s="551"/>
      <c r="AV4" s="551"/>
      <c r="AW4" s="551"/>
      <c r="AX4" s="551"/>
      <c r="AY4" s="551"/>
      <c r="AZ4" s="551"/>
      <c r="BA4" s="551"/>
      <c r="BB4" s="551"/>
      <c r="BC4" s="551"/>
      <c r="BD4" s="551"/>
      <c r="BE4" s="551"/>
      <c r="BF4" s="551"/>
      <c r="BG4" s="551"/>
      <c r="BH4" s="551"/>
      <c r="BI4" s="551"/>
      <c r="BJ4" s="551"/>
      <c r="BK4" s="551"/>
      <c r="BL4" s="551"/>
      <c r="BM4" s="551"/>
      <c r="BN4" s="551"/>
      <c r="BO4" s="551"/>
      <c r="BP4" s="551"/>
      <c r="BQ4" s="551"/>
      <c r="BR4" s="551"/>
      <c r="BS4" s="551"/>
      <c r="BT4" s="551"/>
      <c r="BU4" s="551"/>
      <c r="BV4" s="551"/>
      <c r="BW4" s="551"/>
      <c r="BX4" s="551"/>
      <c r="BY4" s="551"/>
      <c r="BZ4" s="551"/>
      <c r="CA4" s="551"/>
      <c r="CB4" s="551"/>
      <c r="CC4" s="551"/>
    </row>
    <row r="5" spans="1:202" ht="15.75" thickBot="1">
      <c r="Z5" s="551"/>
      <c r="AA5" s="551"/>
      <c r="AB5" s="551"/>
      <c r="AC5" s="551"/>
      <c r="AD5" s="551"/>
      <c r="AE5" s="551"/>
      <c r="AF5" s="551"/>
      <c r="AG5" s="551"/>
      <c r="AH5" s="551"/>
      <c r="AI5" s="551"/>
      <c r="AJ5" s="551"/>
      <c r="AK5" s="551"/>
      <c r="AL5" s="551"/>
      <c r="AM5" s="551"/>
      <c r="AN5" s="551"/>
      <c r="AO5" s="551"/>
      <c r="AP5" s="551"/>
      <c r="AQ5" s="551"/>
      <c r="AR5" s="551"/>
      <c r="AS5" s="551"/>
      <c r="AT5" s="551"/>
      <c r="AU5" s="551"/>
      <c r="AV5" s="551"/>
      <c r="AW5" s="551"/>
      <c r="AX5" s="551"/>
      <c r="AY5" s="551"/>
      <c r="AZ5" s="551"/>
      <c r="BA5" s="551"/>
      <c r="BB5" s="551"/>
      <c r="BC5" s="551"/>
      <c r="BD5" s="551"/>
      <c r="BE5" s="551"/>
      <c r="BF5" s="551"/>
      <c r="BG5" s="551"/>
      <c r="BH5" s="551"/>
      <c r="BI5" s="551"/>
      <c r="BJ5" s="551"/>
      <c r="BK5" s="551"/>
      <c r="BL5" s="551"/>
      <c r="BM5" s="551"/>
      <c r="BN5" s="551"/>
      <c r="BO5" s="551"/>
      <c r="BP5" s="551"/>
      <c r="BQ5" s="551"/>
      <c r="BR5" s="551"/>
      <c r="BS5" s="551"/>
      <c r="BT5" s="551"/>
      <c r="BU5" s="551"/>
      <c r="BV5" s="551"/>
      <c r="BW5" s="551"/>
      <c r="BX5" s="551"/>
      <c r="BY5" s="551"/>
      <c r="BZ5" s="551"/>
      <c r="CA5" s="551"/>
      <c r="CB5" s="551"/>
      <c r="CC5" s="551"/>
    </row>
    <row r="6" spans="1:202" s="411" customFormat="1" ht="20.100000000000001" customHeight="1">
      <c r="A6" s="710" t="s">
        <v>98</v>
      </c>
      <c r="B6" s="711"/>
      <c r="C6" s="711"/>
      <c r="D6" s="711"/>
      <c r="E6" s="711"/>
      <c r="F6" s="711"/>
      <c r="G6" s="711"/>
      <c r="H6" s="711"/>
      <c r="I6" s="711"/>
      <c r="J6" s="711"/>
      <c r="K6" s="731" t="s">
        <v>546</v>
      </c>
      <c r="L6" s="732"/>
      <c r="M6" s="727" t="s">
        <v>545</v>
      </c>
      <c r="N6" s="728"/>
      <c r="O6" s="720" t="s">
        <v>1212</v>
      </c>
      <c r="P6" s="721"/>
      <c r="Q6" s="721"/>
      <c r="R6" s="721"/>
      <c r="S6" s="721"/>
      <c r="T6" s="721"/>
      <c r="U6" s="721"/>
      <c r="V6" s="721"/>
      <c r="W6" s="722"/>
      <c r="X6" s="723"/>
      <c r="Y6" s="714"/>
      <c r="Z6" s="582"/>
      <c r="AA6" s="582"/>
      <c r="AB6" s="582"/>
      <c r="AC6" s="582"/>
      <c r="AD6" s="582"/>
      <c r="AE6" s="582"/>
      <c r="AF6" s="582"/>
      <c r="AG6" s="582"/>
      <c r="AH6" s="582"/>
      <c r="AI6" s="582"/>
      <c r="AJ6" s="582"/>
      <c r="AK6" s="582"/>
      <c r="AL6" s="582"/>
      <c r="AM6" s="582"/>
      <c r="AN6" s="582"/>
      <c r="AO6" s="582"/>
      <c r="AP6" s="582"/>
      <c r="AQ6" s="582"/>
      <c r="AR6" s="582"/>
      <c r="AS6" s="582"/>
      <c r="AT6" s="582"/>
      <c r="AU6" s="582"/>
      <c r="AV6" s="582"/>
      <c r="AW6" s="582"/>
      <c r="AX6" s="582"/>
      <c r="AY6" s="582"/>
      <c r="AZ6" s="582"/>
      <c r="BA6" s="582"/>
      <c r="BB6" s="582"/>
      <c r="BC6" s="582"/>
      <c r="BD6" s="582"/>
      <c r="BE6" s="582"/>
      <c r="BF6" s="582"/>
      <c r="BG6" s="582"/>
      <c r="BH6" s="582"/>
      <c r="BI6" s="582"/>
      <c r="BJ6" s="582"/>
      <c r="BK6" s="582"/>
      <c r="BL6" s="582"/>
      <c r="BM6" s="582"/>
      <c r="BN6" s="582"/>
      <c r="BO6" s="582"/>
      <c r="BP6" s="582"/>
      <c r="BQ6" s="582"/>
      <c r="BR6" s="582"/>
      <c r="BS6" s="582"/>
      <c r="BT6" s="582"/>
      <c r="BU6" s="582"/>
      <c r="BV6" s="582"/>
      <c r="BW6" s="582"/>
      <c r="BX6" s="582"/>
      <c r="BY6" s="582"/>
      <c r="BZ6" s="582"/>
      <c r="CA6" s="582"/>
      <c r="CB6" s="582"/>
      <c r="CC6" s="582"/>
    </row>
    <row r="7" spans="1:202" ht="54" customHeight="1" thickBot="1">
      <c r="A7" s="712"/>
      <c r="B7" s="713"/>
      <c r="C7" s="713"/>
      <c r="D7" s="713"/>
      <c r="E7" s="713"/>
      <c r="F7" s="713"/>
      <c r="G7" s="713"/>
      <c r="H7" s="713"/>
      <c r="I7" s="713"/>
      <c r="J7" s="713"/>
      <c r="K7" s="733"/>
      <c r="L7" s="734"/>
      <c r="M7" s="729"/>
      <c r="N7" s="730"/>
      <c r="O7" s="712"/>
      <c r="P7" s="713"/>
      <c r="Q7" s="713"/>
      <c r="R7" s="713"/>
      <c r="S7" s="713"/>
      <c r="T7" s="713"/>
      <c r="U7" s="713"/>
      <c r="V7" s="713"/>
      <c r="W7" s="713"/>
      <c r="X7" s="724"/>
      <c r="Y7" s="715"/>
      <c r="Z7" s="551"/>
      <c r="AA7" s="551"/>
      <c r="AB7" s="551"/>
      <c r="AC7" s="551"/>
      <c r="AD7" s="551"/>
      <c r="AE7" s="551"/>
      <c r="AF7" s="551"/>
      <c r="AG7" s="551"/>
      <c r="AH7" s="551"/>
      <c r="AI7" s="551"/>
      <c r="AJ7" s="551"/>
      <c r="AK7" s="551"/>
      <c r="AL7" s="551"/>
      <c r="AM7" s="551"/>
      <c r="AN7" s="551"/>
      <c r="AO7" s="551"/>
      <c r="AP7" s="551"/>
      <c r="AQ7" s="551"/>
      <c r="AR7" s="551"/>
      <c r="AS7" s="551"/>
      <c r="AT7" s="551"/>
      <c r="AU7" s="551"/>
      <c r="AV7" s="551"/>
      <c r="AW7" s="551"/>
      <c r="AX7" s="551"/>
      <c r="AY7" s="551"/>
      <c r="AZ7" s="551"/>
      <c r="BA7" s="551"/>
      <c r="BB7" s="551"/>
      <c r="BC7" s="551"/>
      <c r="BD7" s="551"/>
      <c r="BE7" s="551"/>
      <c r="BF7" s="551"/>
      <c r="BG7" s="551"/>
      <c r="BH7" s="551"/>
      <c r="BI7" s="551"/>
      <c r="BJ7" s="551"/>
      <c r="BK7" s="551"/>
      <c r="BL7" s="551"/>
      <c r="BM7" s="551"/>
      <c r="BN7" s="551"/>
      <c r="BO7" s="551"/>
      <c r="BP7" s="551"/>
      <c r="BQ7" s="551"/>
      <c r="BR7" s="551"/>
      <c r="BS7" s="551"/>
      <c r="BT7" s="551"/>
      <c r="BU7" s="551"/>
      <c r="BV7" s="551"/>
      <c r="BW7" s="551"/>
      <c r="BX7" s="551"/>
      <c r="BY7" s="551"/>
      <c r="BZ7" s="551"/>
      <c r="CA7" s="551"/>
      <c r="CB7" s="551"/>
      <c r="CC7" s="551"/>
    </row>
    <row r="8" spans="1:202" s="42" customFormat="1" ht="116.25" customHeight="1" thickBot="1">
      <c r="A8" s="122" t="s">
        <v>97</v>
      </c>
      <c r="B8" s="123" t="s">
        <v>0</v>
      </c>
      <c r="C8" s="123" t="s">
        <v>674</v>
      </c>
      <c r="D8" s="123" t="s">
        <v>1</v>
      </c>
      <c r="E8" s="123" t="s">
        <v>567</v>
      </c>
      <c r="F8" s="123" t="s">
        <v>2</v>
      </c>
      <c r="G8" s="123" t="s">
        <v>3</v>
      </c>
      <c r="H8" s="123" t="s">
        <v>233</v>
      </c>
      <c r="I8" s="450" t="s">
        <v>693</v>
      </c>
      <c r="J8" s="574" t="s">
        <v>694</v>
      </c>
      <c r="K8" s="386" t="s">
        <v>1211</v>
      </c>
      <c r="L8" s="573" t="s">
        <v>1210</v>
      </c>
      <c r="M8" s="412" t="s">
        <v>92</v>
      </c>
      <c r="N8" s="136" t="s">
        <v>93</v>
      </c>
      <c r="O8" s="187" t="s">
        <v>510</v>
      </c>
      <c r="P8" s="188" t="s">
        <v>101</v>
      </c>
      <c r="Q8" s="367" t="s">
        <v>511</v>
      </c>
      <c r="R8" s="367" t="s">
        <v>101</v>
      </c>
      <c r="S8" s="188" t="s">
        <v>512</v>
      </c>
      <c r="T8" s="188" t="s">
        <v>101</v>
      </c>
      <c r="U8" s="367" t="s">
        <v>513</v>
      </c>
      <c r="V8" s="125" t="s">
        <v>101</v>
      </c>
      <c r="W8" s="188" t="s">
        <v>1203</v>
      </c>
      <c r="X8" s="368" t="s">
        <v>101</v>
      </c>
      <c r="Y8" s="668" t="s">
        <v>1156</v>
      </c>
      <c r="Z8" s="550"/>
      <c r="AA8" s="550"/>
      <c r="AB8" s="550"/>
      <c r="AC8" s="550"/>
      <c r="AD8" s="550"/>
      <c r="AE8" s="550"/>
      <c r="AF8" s="550"/>
      <c r="AG8" s="550"/>
      <c r="AH8" s="550"/>
      <c r="AI8" s="550"/>
      <c r="AJ8" s="550"/>
      <c r="AK8" s="550"/>
      <c r="AL8" s="550"/>
      <c r="AM8" s="550"/>
      <c r="AN8" s="550"/>
      <c r="AO8" s="550"/>
      <c r="AP8" s="550"/>
      <c r="AQ8" s="550"/>
      <c r="AR8" s="550"/>
      <c r="AS8" s="550"/>
      <c r="AT8" s="550"/>
      <c r="AU8" s="550"/>
      <c r="AV8" s="550"/>
      <c r="AW8" s="550"/>
      <c r="AX8" s="550"/>
      <c r="AY8" s="550"/>
      <c r="AZ8" s="550"/>
      <c r="BA8" s="550"/>
      <c r="BB8" s="550"/>
      <c r="BC8" s="550"/>
      <c r="BD8" s="550"/>
      <c r="BE8" s="550"/>
      <c r="BF8" s="550"/>
      <c r="BG8" s="550"/>
      <c r="BH8" s="550"/>
      <c r="BI8" s="550"/>
      <c r="BJ8" s="550"/>
      <c r="BK8" s="550"/>
      <c r="BL8" s="550"/>
      <c r="BM8" s="550"/>
      <c r="BN8" s="550"/>
      <c r="BO8" s="550"/>
      <c r="BP8" s="550"/>
      <c r="BQ8" s="550"/>
      <c r="BR8" s="550"/>
      <c r="BS8" s="550"/>
      <c r="BT8" s="550"/>
      <c r="BU8" s="550"/>
      <c r="BV8" s="550"/>
      <c r="BW8" s="550"/>
      <c r="BX8" s="550"/>
      <c r="BY8" s="550"/>
      <c r="BZ8" s="550"/>
      <c r="CA8" s="550"/>
      <c r="CB8" s="550"/>
      <c r="CC8" s="550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</row>
    <row r="9" spans="1:202" s="96" customFormat="1" ht="22.5" customHeight="1" thickBot="1">
      <c r="A9" s="718" t="s">
        <v>77</v>
      </c>
      <c r="B9" s="719"/>
      <c r="C9" s="719"/>
      <c r="D9" s="719"/>
      <c r="E9" s="719"/>
      <c r="F9" s="719"/>
      <c r="G9" s="719"/>
      <c r="H9" s="719"/>
      <c r="I9" s="719"/>
      <c r="J9" s="719"/>
      <c r="K9" s="575"/>
      <c r="L9" s="576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44"/>
      <c r="Z9" s="583"/>
      <c r="AA9" s="583"/>
      <c r="AB9" s="583"/>
      <c r="AC9" s="583"/>
      <c r="AD9" s="583"/>
      <c r="AE9" s="583"/>
      <c r="AF9" s="583"/>
      <c r="AG9" s="583"/>
      <c r="AH9" s="583"/>
      <c r="AI9" s="583"/>
      <c r="AJ9" s="583"/>
      <c r="AK9" s="583"/>
      <c r="AL9" s="583"/>
      <c r="AM9" s="583"/>
      <c r="AN9" s="583"/>
      <c r="AO9" s="583"/>
      <c r="AP9" s="583"/>
      <c r="AQ9" s="583"/>
      <c r="AR9" s="583"/>
      <c r="AS9" s="583"/>
      <c r="AT9" s="583"/>
      <c r="AU9" s="583"/>
      <c r="AV9" s="583"/>
      <c r="AW9" s="583"/>
      <c r="AX9" s="583"/>
      <c r="AY9" s="583"/>
      <c r="AZ9" s="583"/>
      <c r="BA9" s="583"/>
      <c r="BB9" s="583"/>
      <c r="BC9" s="583"/>
      <c r="BD9" s="583"/>
      <c r="BE9" s="583"/>
      <c r="BF9" s="583"/>
      <c r="BG9" s="583"/>
      <c r="BH9" s="583"/>
      <c r="BI9" s="583"/>
      <c r="BJ9" s="583"/>
      <c r="BK9" s="583"/>
      <c r="BL9" s="583"/>
      <c r="BM9" s="583"/>
      <c r="BN9" s="583"/>
      <c r="BO9" s="583"/>
      <c r="BP9" s="583"/>
      <c r="BQ9" s="583"/>
      <c r="BR9" s="583"/>
      <c r="BS9" s="583"/>
      <c r="BT9" s="583"/>
      <c r="BU9" s="583"/>
      <c r="BV9" s="583"/>
      <c r="BW9" s="583"/>
      <c r="BX9" s="583"/>
      <c r="BY9" s="583"/>
      <c r="BZ9" s="583"/>
      <c r="CA9" s="583"/>
      <c r="CB9" s="583"/>
      <c r="CC9" s="583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</row>
    <row r="10" spans="1:202" ht="45" customHeight="1">
      <c r="A10" s="176">
        <v>1</v>
      </c>
      <c r="B10" s="260" t="s">
        <v>1140</v>
      </c>
      <c r="C10" s="260" t="s">
        <v>1140</v>
      </c>
      <c r="D10" s="261" t="s">
        <v>1085</v>
      </c>
      <c r="E10" s="282">
        <v>105</v>
      </c>
      <c r="F10" s="282" t="s">
        <v>5</v>
      </c>
      <c r="G10" s="260" t="s">
        <v>6</v>
      </c>
      <c r="H10" s="260" t="s">
        <v>1381</v>
      </c>
      <c r="I10" s="585">
        <v>110000</v>
      </c>
      <c r="J10" s="586">
        <v>110000</v>
      </c>
      <c r="K10" s="75"/>
      <c r="L10" s="531" t="s">
        <v>571</v>
      </c>
      <c r="M10" s="413" t="s">
        <v>305</v>
      </c>
      <c r="N10" s="137" t="s">
        <v>440</v>
      </c>
      <c r="O10" s="141">
        <v>22000</v>
      </c>
      <c r="P10" s="151" t="s">
        <v>502</v>
      </c>
      <c r="Q10" s="75"/>
      <c r="R10" s="9"/>
      <c r="S10" s="318"/>
      <c r="T10" s="10"/>
      <c r="U10" s="75"/>
      <c r="V10" s="10"/>
      <c r="W10" s="75"/>
      <c r="X10" s="10"/>
      <c r="Y10" s="659">
        <f t="shared" ref="Y10:Y22" si="0">O10+Q10+S10+U10+W10</f>
        <v>22000</v>
      </c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  <c r="AT10" s="551"/>
      <c r="AU10" s="551"/>
      <c r="AV10" s="551"/>
      <c r="AW10" s="551"/>
      <c r="AX10" s="551"/>
      <c r="AY10" s="551"/>
      <c r="AZ10" s="551"/>
      <c r="BA10" s="551"/>
      <c r="BB10" s="551"/>
      <c r="BC10" s="551"/>
      <c r="BD10" s="551"/>
      <c r="BE10" s="551"/>
      <c r="BF10" s="551"/>
      <c r="BG10" s="551"/>
      <c r="BH10" s="551"/>
      <c r="BI10" s="551"/>
      <c r="BJ10" s="551"/>
      <c r="BK10" s="551"/>
      <c r="BL10" s="551"/>
      <c r="BM10" s="551"/>
      <c r="BN10" s="551"/>
      <c r="BO10" s="551"/>
      <c r="BP10" s="551"/>
      <c r="BQ10" s="551"/>
      <c r="BR10" s="551"/>
      <c r="BS10" s="551"/>
      <c r="BT10" s="551"/>
      <c r="BU10" s="551"/>
      <c r="BV10" s="551"/>
      <c r="BW10" s="551"/>
      <c r="BX10" s="551"/>
      <c r="BY10" s="551"/>
      <c r="BZ10" s="551"/>
      <c r="CA10" s="551"/>
      <c r="CB10" s="551"/>
      <c r="CC10" s="551"/>
    </row>
    <row r="11" spans="1:202" ht="45" customHeight="1">
      <c r="A11" s="177">
        <v>2</v>
      </c>
      <c r="B11" s="133" t="s">
        <v>1140</v>
      </c>
      <c r="C11" s="133" t="s">
        <v>1140</v>
      </c>
      <c r="D11" s="259" t="s">
        <v>357</v>
      </c>
      <c r="E11" s="283">
        <v>105</v>
      </c>
      <c r="F11" s="283" t="s">
        <v>5</v>
      </c>
      <c r="G11" s="133" t="s">
        <v>7</v>
      </c>
      <c r="H11" s="133" t="s">
        <v>238</v>
      </c>
      <c r="I11" s="428">
        <v>310000</v>
      </c>
      <c r="J11" s="587">
        <v>310000</v>
      </c>
      <c r="K11" s="397" t="s">
        <v>1249</v>
      </c>
      <c r="L11" s="351" t="s">
        <v>573</v>
      </c>
      <c r="M11" s="414" t="s">
        <v>304</v>
      </c>
      <c r="N11" s="21">
        <v>8843973565</v>
      </c>
      <c r="O11" s="142">
        <v>62000</v>
      </c>
      <c r="P11" s="153" t="s">
        <v>508</v>
      </c>
      <c r="Q11" s="142">
        <v>99139.67</v>
      </c>
      <c r="R11" s="350" t="s">
        <v>1332</v>
      </c>
      <c r="S11" s="416"/>
      <c r="T11" s="4"/>
      <c r="U11" s="76"/>
      <c r="V11" s="4"/>
      <c r="W11" s="76"/>
      <c r="X11" s="4"/>
      <c r="Y11" s="665">
        <f t="shared" si="0"/>
        <v>161139.66999999998</v>
      </c>
      <c r="Z11" s="551"/>
      <c r="AA11" s="551"/>
      <c r="AB11" s="551"/>
      <c r="AC11" s="551"/>
      <c r="AD11" s="551"/>
      <c r="AE11" s="551"/>
      <c r="AF11" s="551"/>
      <c r="AG11" s="551"/>
      <c r="AH11" s="551"/>
      <c r="AI11" s="551"/>
      <c r="AJ11" s="551"/>
      <c r="AK11" s="551"/>
      <c r="AL11" s="551"/>
      <c r="AM11" s="551"/>
      <c r="AN11" s="551"/>
      <c r="AO11" s="551"/>
      <c r="AP11" s="551"/>
      <c r="AQ11" s="551"/>
      <c r="AR11" s="551"/>
      <c r="AS11" s="551"/>
      <c r="AT11" s="551"/>
      <c r="AU11" s="551"/>
      <c r="AV11" s="551"/>
      <c r="AW11" s="551"/>
      <c r="AX11" s="551"/>
      <c r="AY11" s="551"/>
      <c r="AZ11" s="551"/>
      <c r="BA11" s="551"/>
      <c r="BB11" s="551"/>
      <c r="BC11" s="551"/>
      <c r="BD11" s="551"/>
      <c r="BE11" s="551"/>
      <c r="BF11" s="551"/>
      <c r="BG11" s="551"/>
      <c r="BH11" s="551"/>
      <c r="BI11" s="551"/>
      <c r="BJ11" s="551"/>
      <c r="BK11" s="551"/>
      <c r="BL11" s="551"/>
      <c r="BM11" s="551"/>
      <c r="BN11" s="551"/>
      <c r="BO11" s="551"/>
      <c r="BP11" s="551"/>
      <c r="BQ11" s="551"/>
      <c r="BR11" s="551"/>
      <c r="BS11" s="551"/>
      <c r="BT11" s="551"/>
      <c r="BU11" s="551"/>
      <c r="BV11" s="551"/>
      <c r="BW11" s="551"/>
      <c r="BX11" s="551"/>
      <c r="BY11" s="551"/>
      <c r="BZ11" s="551"/>
      <c r="CA11" s="551"/>
      <c r="CB11" s="551"/>
      <c r="CC11" s="551"/>
    </row>
    <row r="12" spans="1:202" ht="45" customHeight="1">
      <c r="A12" s="177">
        <v>3</v>
      </c>
      <c r="B12" s="133" t="s">
        <v>1140</v>
      </c>
      <c r="C12" s="133" t="s">
        <v>1140</v>
      </c>
      <c r="D12" s="259" t="s">
        <v>604</v>
      </c>
      <c r="E12" s="283">
        <v>105</v>
      </c>
      <c r="F12" s="283" t="s">
        <v>5</v>
      </c>
      <c r="G12" s="133" t="s">
        <v>8</v>
      </c>
      <c r="H12" s="133" t="s">
        <v>237</v>
      </c>
      <c r="I12" s="428">
        <v>260000</v>
      </c>
      <c r="J12" s="587">
        <v>260000</v>
      </c>
      <c r="K12" s="397" t="s">
        <v>1232</v>
      </c>
      <c r="L12" s="351" t="s">
        <v>573</v>
      </c>
      <c r="M12" s="414" t="s">
        <v>312</v>
      </c>
      <c r="N12" s="21">
        <v>8843978984</v>
      </c>
      <c r="O12" s="142">
        <v>52000</v>
      </c>
      <c r="P12" s="153" t="s">
        <v>507</v>
      </c>
      <c r="Q12" s="142">
        <v>78602.399999999994</v>
      </c>
      <c r="R12" s="350" t="s">
        <v>1137</v>
      </c>
      <c r="S12" s="352">
        <v>78602.399999999994</v>
      </c>
      <c r="T12" s="234" t="s">
        <v>1259</v>
      </c>
      <c r="U12" s="645"/>
      <c r="V12" s="646"/>
      <c r="W12" s="76"/>
      <c r="X12" s="4"/>
      <c r="Y12" s="665">
        <f t="shared" si="0"/>
        <v>209204.8</v>
      </c>
      <c r="Z12" s="551"/>
      <c r="AA12" s="551"/>
      <c r="AB12" s="551"/>
      <c r="AC12" s="551"/>
      <c r="AD12" s="551"/>
      <c r="AE12" s="551"/>
      <c r="AF12" s="551"/>
      <c r="AG12" s="551"/>
      <c r="AH12" s="551"/>
      <c r="AI12" s="551"/>
      <c r="AJ12" s="551"/>
      <c r="AK12" s="551"/>
      <c r="AL12" s="551"/>
      <c r="AM12" s="551"/>
      <c r="AN12" s="551"/>
      <c r="AO12" s="551"/>
      <c r="AP12" s="551"/>
      <c r="AQ12" s="551"/>
      <c r="AR12" s="551"/>
      <c r="AS12" s="551"/>
      <c r="AT12" s="551"/>
      <c r="AU12" s="551"/>
      <c r="AV12" s="551"/>
      <c r="AW12" s="551"/>
      <c r="AX12" s="551"/>
      <c r="AY12" s="551"/>
      <c r="AZ12" s="551"/>
      <c r="BA12" s="551"/>
      <c r="BB12" s="551"/>
      <c r="BC12" s="551"/>
      <c r="BD12" s="551"/>
      <c r="BE12" s="551"/>
      <c r="BF12" s="551"/>
      <c r="BG12" s="551"/>
      <c r="BH12" s="551"/>
      <c r="BI12" s="551"/>
      <c r="BJ12" s="551"/>
      <c r="BK12" s="551"/>
      <c r="BL12" s="551"/>
      <c r="BM12" s="551"/>
      <c r="BN12" s="551"/>
      <c r="BO12" s="551"/>
      <c r="BP12" s="551"/>
      <c r="BQ12" s="551"/>
      <c r="BR12" s="551"/>
      <c r="BS12" s="551"/>
      <c r="BT12" s="551"/>
      <c r="BU12" s="551"/>
      <c r="BV12" s="551"/>
      <c r="BW12" s="551"/>
      <c r="BX12" s="551"/>
      <c r="BY12" s="551"/>
      <c r="BZ12" s="551"/>
      <c r="CA12" s="551"/>
      <c r="CB12" s="551"/>
      <c r="CC12" s="551"/>
    </row>
    <row r="13" spans="1:202" ht="45" customHeight="1">
      <c r="A13" s="177">
        <v>4</v>
      </c>
      <c r="B13" s="133" t="s">
        <v>1140</v>
      </c>
      <c r="C13" s="133" t="s">
        <v>1140</v>
      </c>
      <c r="D13" s="259" t="s">
        <v>74</v>
      </c>
      <c r="E13" s="283">
        <v>105</v>
      </c>
      <c r="F13" s="283" t="s">
        <v>5</v>
      </c>
      <c r="G13" s="133" t="s">
        <v>9</v>
      </c>
      <c r="H13" s="133" t="s">
        <v>687</v>
      </c>
      <c r="I13" s="428">
        <v>220000</v>
      </c>
      <c r="J13" s="587">
        <v>490000</v>
      </c>
      <c r="K13" s="397" t="s">
        <v>1244</v>
      </c>
      <c r="L13" s="351" t="s">
        <v>573</v>
      </c>
      <c r="M13" s="414" t="s">
        <v>686</v>
      </c>
      <c r="N13" s="21">
        <v>9385821084</v>
      </c>
      <c r="O13" s="352">
        <v>44000</v>
      </c>
      <c r="P13" s="153" t="s">
        <v>688</v>
      </c>
      <c r="Q13" s="142">
        <v>130361.59</v>
      </c>
      <c r="R13" s="350" t="s">
        <v>1208</v>
      </c>
      <c r="S13" s="416"/>
      <c r="T13" s="4"/>
      <c r="U13" s="76"/>
      <c r="V13" s="4"/>
      <c r="W13" s="76"/>
      <c r="X13" s="4"/>
      <c r="Y13" s="665">
        <f t="shared" si="0"/>
        <v>174361.59</v>
      </c>
      <c r="Z13" s="551"/>
      <c r="AA13" s="551"/>
      <c r="AB13" s="551"/>
      <c r="AC13" s="551"/>
      <c r="AD13" s="551"/>
      <c r="AE13" s="551"/>
      <c r="AF13" s="551"/>
      <c r="AG13" s="551"/>
      <c r="AH13" s="551"/>
      <c r="AI13" s="551"/>
      <c r="AJ13" s="551"/>
      <c r="AK13" s="551"/>
      <c r="AL13" s="551"/>
      <c r="AM13" s="551"/>
      <c r="AN13" s="551"/>
      <c r="AO13" s="551"/>
      <c r="AP13" s="551"/>
      <c r="AQ13" s="551"/>
      <c r="AR13" s="551"/>
      <c r="AS13" s="551"/>
      <c r="AT13" s="551"/>
      <c r="AU13" s="551"/>
      <c r="AV13" s="551"/>
      <c r="AW13" s="551"/>
      <c r="AX13" s="551"/>
      <c r="AY13" s="551"/>
      <c r="AZ13" s="551"/>
      <c r="BA13" s="551"/>
      <c r="BB13" s="551"/>
      <c r="BC13" s="551"/>
      <c r="BD13" s="551"/>
      <c r="BE13" s="551"/>
      <c r="BF13" s="551"/>
      <c r="BG13" s="551"/>
      <c r="BH13" s="551"/>
      <c r="BI13" s="551"/>
      <c r="BJ13" s="551"/>
      <c r="BK13" s="551"/>
      <c r="BL13" s="551"/>
      <c r="BM13" s="551"/>
      <c r="BN13" s="551"/>
      <c r="BO13" s="551"/>
      <c r="BP13" s="551"/>
      <c r="BQ13" s="551"/>
      <c r="BR13" s="551"/>
      <c r="BS13" s="551"/>
      <c r="BT13" s="551"/>
      <c r="BU13" s="551"/>
      <c r="BV13" s="551"/>
      <c r="BW13" s="551"/>
      <c r="BX13" s="551"/>
      <c r="BY13" s="551"/>
      <c r="BZ13" s="551"/>
      <c r="CA13" s="551"/>
      <c r="CB13" s="551"/>
      <c r="CC13" s="551"/>
    </row>
    <row r="14" spans="1:202" ht="45" customHeight="1">
      <c r="A14" s="177">
        <v>5</v>
      </c>
      <c r="B14" s="133" t="s">
        <v>1140</v>
      </c>
      <c r="C14" s="133" t="s">
        <v>1140</v>
      </c>
      <c r="D14" s="259" t="s">
        <v>366</v>
      </c>
      <c r="E14" s="283">
        <v>105</v>
      </c>
      <c r="F14" s="283" t="s">
        <v>5</v>
      </c>
      <c r="G14" s="133" t="s">
        <v>9</v>
      </c>
      <c r="H14" s="133" t="s">
        <v>309</v>
      </c>
      <c r="I14" s="428">
        <v>115000</v>
      </c>
      <c r="J14" s="587">
        <v>115000</v>
      </c>
      <c r="K14" s="76"/>
      <c r="L14" s="351" t="s">
        <v>571</v>
      </c>
      <c r="M14" s="414" t="s">
        <v>308</v>
      </c>
      <c r="N14" s="21">
        <v>8843974638</v>
      </c>
      <c r="O14" s="142">
        <v>23000</v>
      </c>
      <c r="P14" s="153" t="s">
        <v>506</v>
      </c>
      <c r="Q14" s="76"/>
      <c r="R14" s="5"/>
      <c r="S14" s="416"/>
      <c r="T14" s="4"/>
      <c r="U14" s="76"/>
      <c r="V14" s="4"/>
      <c r="W14" s="76"/>
      <c r="X14" s="4"/>
      <c r="Y14" s="665">
        <f t="shared" si="0"/>
        <v>23000</v>
      </c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1"/>
      <c r="AL14" s="551"/>
      <c r="AM14" s="551"/>
      <c r="AN14" s="551"/>
      <c r="AO14" s="551"/>
      <c r="AP14" s="551"/>
      <c r="AQ14" s="551"/>
      <c r="AR14" s="551"/>
      <c r="AS14" s="551"/>
      <c r="AT14" s="551"/>
      <c r="AU14" s="551"/>
      <c r="AV14" s="551"/>
      <c r="AW14" s="551"/>
      <c r="AX14" s="551"/>
      <c r="AY14" s="551"/>
      <c r="AZ14" s="551"/>
      <c r="BA14" s="551"/>
      <c r="BB14" s="551"/>
      <c r="BC14" s="551"/>
      <c r="BD14" s="551"/>
      <c r="BE14" s="551"/>
      <c r="BF14" s="551"/>
      <c r="BG14" s="551"/>
      <c r="BH14" s="551"/>
      <c r="BI14" s="551"/>
      <c r="BJ14" s="551"/>
      <c r="BK14" s="551"/>
      <c r="BL14" s="551"/>
      <c r="BM14" s="551"/>
      <c r="BN14" s="551"/>
      <c r="BO14" s="551"/>
      <c r="BP14" s="551"/>
      <c r="BQ14" s="551"/>
      <c r="BR14" s="551"/>
      <c r="BS14" s="551"/>
      <c r="BT14" s="551"/>
      <c r="BU14" s="551"/>
      <c r="BV14" s="551"/>
      <c r="BW14" s="551"/>
      <c r="BX14" s="551"/>
      <c r="BY14" s="551"/>
      <c r="BZ14" s="551"/>
      <c r="CA14" s="551"/>
      <c r="CB14" s="551"/>
      <c r="CC14" s="551"/>
    </row>
    <row r="15" spans="1:202" ht="45" customHeight="1">
      <c r="A15" s="177">
        <v>6</v>
      </c>
      <c r="B15" s="133" t="s">
        <v>1140</v>
      </c>
      <c r="C15" s="133" t="s">
        <v>1140</v>
      </c>
      <c r="D15" s="259" t="s">
        <v>328</v>
      </c>
      <c r="E15" s="283">
        <v>105</v>
      </c>
      <c r="F15" s="283" t="s">
        <v>5</v>
      </c>
      <c r="G15" s="133" t="s">
        <v>9</v>
      </c>
      <c r="H15" s="133" t="s">
        <v>311</v>
      </c>
      <c r="I15" s="428">
        <v>140000</v>
      </c>
      <c r="J15" s="587">
        <v>186000</v>
      </c>
      <c r="K15" s="76"/>
      <c r="L15" s="351" t="s">
        <v>571</v>
      </c>
      <c r="M15" s="414" t="s">
        <v>310</v>
      </c>
      <c r="N15" s="21" t="s">
        <v>441</v>
      </c>
      <c r="O15" s="142">
        <v>28000</v>
      </c>
      <c r="P15" s="153" t="s">
        <v>505</v>
      </c>
      <c r="Q15" s="76"/>
      <c r="R15" s="5"/>
      <c r="S15" s="416"/>
      <c r="T15" s="4"/>
      <c r="U15" s="76"/>
      <c r="V15" s="4"/>
      <c r="W15" s="76"/>
      <c r="X15" s="4"/>
      <c r="Y15" s="665">
        <f t="shared" si="0"/>
        <v>28000</v>
      </c>
      <c r="Z15" s="551"/>
      <c r="AA15" s="551"/>
      <c r="AB15" s="551"/>
      <c r="AC15" s="551"/>
      <c r="AD15" s="551"/>
      <c r="AE15" s="551"/>
      <c r="AF15" s="551"/>
      <c r="AG15" s="551"/>
      <c r="AH15" s="551"/>
      <c r="AI15" s="551"/>
      <c r="AJ15" s="551"/>
      <c r="AK15" s="551"/>
      <c r="AL15" s="551"/>
      <c r="AM15" s="551"/>
      <c r="AN15" s="551"/>
      <c r="AO15" s="551"/>
      <c r="AP15" s="551"/>
      <c r="AQ15" s="551"/>
      <c r="AR15" s="551"/>
      <c r="AS15" s="551"/>
      <c r="AT15" s="551"/>
      <c r="AU15" s="551"/>
      <c r="AV15" s="551"/>
      <c r="AW15" s="551"/>
      <c r="AX15" s="551"/>
      <c r="AY15" s="551"/>
      <c r="AZ15" s="551"/>
      <c r="BA15" s="551"/>
      <c r="BB15" s="551"/>
      <c r="BC15" s="551"/>
      <c r="BD15" s="551"/>
      <c r="BE15" s="551"/>
      <c r="BF15" s="551"/>
      <c r="BG15" s="551"/>
      <c r="BH15" s="551"/>
      <c r="BI15" s="551"/>
      <c r="BJ15" s="551"/>
      <c r="BK15" s="551"/>
      <c r="BL15" s="551"/>
      <c r="BM15" s="551"/>
      <c r="BN15" s="551"/>
      <c r="BO15" s="551"/>
      <c r="BP15" s="551"/>
      <c r="BQ15" s="551"/>
      <c r="BR15" s="551"/>
      <c r="BS15" s="551"/>
      <c r="BT15" s="551"/>
      <c r="BU15" s="551"/>
      <c r="BV15" s="551"/>
      <c r="BW15" s="551"/>
      <c r="BX15" s="551"/>
      <c r="BY15" s="551"/>
      <c r="BZ15" s="551"/>
      <c r="CA15" s="551"/>
      <c r="CB15" s="551"/>
      <c r="CC15" s="551"/>
    </row>
    <row r="16" spans="1:202" ht="45" customHeight="1">
      <c r="A16" s="177">
        <v>7</v>
      </c>
      <c r="B16" s="133" t="s">
        <v>1140</v>
      </c>
      <c r="C16" s="133" t="s">
        <v>1140</v>
      </c>
      <c r="D16" s="259" t="s">
        <v>365</v>
      </c>
      <c r="E16" s="283">
        <v>105</v>
      </c>
      <c r="F16" s="283" t="s">
        <v>5</v>
      </c>
      <c r="G16" s="133" t="s">
        <v>9</v>
      </c>
      <c r="H16" s="133" t="s">
        <v>236</v>
      </c>
      <c r="I16" s="428">
        <v>235000</v>
      </c>
      <c r="J16" s="587">
        <v>600000</v>
      </c>
      <c r="K16" s="76"/>
      <c r="L16" s="351" t="s">
        <v>570</v>
      </c>
      <c r="M16" s="414" t="s">
        <v>1023</v>
      </c>
      <c r="N16" s="546"/>
      <c r="O16" s="142">
        <v>120000</v>
      </c>
      <c r="P16" s="153" t="s">
        <v>1141</v>
      </c>
      <c r="Q16" s="76"/>
      <c r="R16" s="5"/>
      <c r="S16" s="416"/>
      <c r="T16" s="4"/>
      <c r="U16" s="76"/>
      <c r="V16" s="4"/>
      <c r="W16" s="76"/>
      <c r="X16" s="4"/>
      <c r="Y16" s="665">
        <f t="shared" si="0"/>
        <v>120000</v>
      </c>
      <c r="Z16" s="551"/>
      <c r="AA16" s="551"/>
      <c r="AB16" s="551"/>
      <c r="AC16" s="551"/>
      <c r="AD16" s="551"/>
      <c r="AE16" s="551"/>
      <c r="AF16" s="551"/>
      <c r="AG16" s="551"/>
      <c r="AH16" s="551"/>
      <c r="AI16" s="551"/>
      <c r="AJ16" s="551"/>
      <c r="AK16" s="551"/>
      <c r="AL16" s="551"/>
      <c r="AM16" s="551"/>
      <c r="AN16" s="551"/>
      <c r="AO16" s="551"/>
      <c r="AP16" s="551"/>
      <c r="AQ16" s="551"/>
      <c r="AR16" s="551"/>
      <c r="AS16" s="551"/>
      <c r="AT16" s="551"/>
      <c r="AU16" s="551"/>
      <c r="AV16" s="551"/>
      <c r="AW16" s="551"/>
      <c r="AX16" s="551"/>
      <c r="AY16" s="551"/>
      <c r="AZ16" s="551"/>
      <c r="BA16" s="551"/>
      <c r="BB16" s="551"/>
      <c r="BC16" s="551"/>
      <c r="BD16" s="551"/>
      <c r="BE16" s="551"/>
      <c r="BF16" s="551"/>
      <c r="BG16" s="551"/>
      <c r="BH16" s="551"/>
      <c r="BI16" s="551"/>
      <c r="BJ16" s="551"/>
      <c r="BK16" s="551"/>
      <c r="BL16" s="551"/>
      <c r="BM16" s="551"/>
      <c r="BN16" s="551"/>
      <c r="BO16" s="551"/>
      <c r="BP16" s="551"/>
      <c r="BQ16" s="551"/>
      <c r="BR16" s="551"/>
      <c r="BS16" s="551"/>
      <c r="BT16" s="551"/>
      <c r="BU16" s="551"/>
      <c r="BV16" s="551"/>
      <c r="BW16" s="551"/>
      <c r="BX16" s="551"/>
      <c r="BY16" s="551"/>
      <c r="BZ16" s="551"/>
      <c r="CA16" s="551"/>
      <c r="CB16" s="551"/>
      <c r="CC16" s="551"/>
    </row>
    <row r="17" spans="1:142" ht="45" customHeight="1">
      <c r="A17" s="177">
        <v>8</v>
      </c>
      <c r="B17" s="133" t="s">
        <v>1140</v>
      </c>
      <c r="C17" s="133" t="s">
        <v>1140</v>
      </c>
      <c r="D17" s="259" t="s">
        <v>950</v>
      </c>
      <c r="E17" s="283">
        <v>105</v>
      </c>
      <c r="F17" s="283" t="s">
        <v>5</v>
      </c>
      <c r="G17" s="133" t="s">
        <v>9</v>
      </c>
      <c r="H17" s="133" t="s">
        <v>972</v>
      </c>
      <c r="I17" s="428">
        <v>455000</v>
      </c>
      <c r="J17" s="587">
        <v>455000</v>
      </c>
      <c r="K17" s="397" t="s">
        <v>1233</v>
      </c>
      <c r="L17" s="351" t="s">
        <v>574</v>
      </c>
      <c r="M17" s="414" t="s">
        <v>313</v>
      </c>
      <c r="N17" s="21" t="s">
        <v>442</v>
      </c>
      <c r="O17" s="142">
        <v>91000</v>
      </c>
      <c r="P17" s="153" t="s">
        <v>504</v>
      </c>
      <c r="Q17" s="142">
        <v>116294.86</v>
      </c>
      <c r="R17" s="350" t="s">
        <v>1136</v>
      </c>
      <c r="S17" s="500">
        <v>116294.86</v>
      </c>
      <c r="T17" s="492" t="s">
        <v>1348</v>
      </c>
      <c r="U17" s="490">
        <v>26486.1</v>
      </c>
      <c r="V17" s="492" t="s">
        <v>1348</v>
      </c>
      <c r="W17" s="645"/>
      <c r="X17" s="646"/>
      <c r="Y17" s="665">
        <f t="shared" si="0"/>
        <v>350075.81999999995</v>
      </c>
      <c r="Z17" s="551"/>
      <c r="AA17" s="551"/>
      <c r="AB17" s="551"/>
      <c r="AC17" s="551"/>
      <c r="AD17" s="551"/>
      <c r="AE17" s="551"/>
      <c r="AF17" s="551"/>
      <c r="AG17" s="551"/>
      <c r="AH17" s="551"/>
      <c r="AI17" s="551"/>
      <c r="AJ17" s="551"/>
      <c r="AK17" s="551"/>
      <c r="AL17" s="551"/>
      <c r="AM17" s="551"/>
      <c r="AN17" s="551"/>
      <c r="AO17" s="551"/>
      <c r="AP17" s="551"/>
      <c r="AQ17" s="551"/>
      <c r="AR17" s="551"/>
      <c r="AS17" s="551"/>
      <c r="AT17" s="551"/>
      <c r="AU17" s="551"/>
      <c r="AV17" s="551"/>
      <c r="AW17" s="551"/>
      <c r="AX17" s="551"/>
      <c r="AY17" s="551"/>
      <c r="AZ17" s="551"/>
      <c r="BA17" s="551"/>
      <c r="BB17" s="551"/>
      <c r="BC17" s="551"/>
      <c r="BD17" s="551"/>
      <c r="BE17" s="551"/>
      <c r="BF17" s="551"/>
      <c r="BG17" s="551"/>
      <c r="BH17" s="551"/>
      <c r="BI17" s="551"/>
      <c r="BJ17" s="551"/>
      <c r="BK17" s="551"/>
      <c r="BL17" s="551"/>
      <c r="BM17" s="551"/>
      <c r="BN17" s="551"/>
      <c r="BO17" s="551"/>
      <c r="BP17" s="551"/>
      <c r="BQ17" s="551"/>
      <c r="BR17" s="551"/>
      <c r="BS17" s="551"/>
      <c r="BT17" s="551"/>
      <c r="BU17" s="551"/>
      <c r="BV17" s="551"/>
      <c r="BW17" s="551"/>
      <c r="BX17" s="551"/>
      <c r="BY17" s="551"/>
      <c r="BZ17" s="551"/>
      <c r="CA17" s="551"/>
      <c r="CB17" s="551"/>
      <c r="CC17" s="551"/>
    </row>
    <row r="18" spans="1:142" ht="45" customHeight="1">
      <c r="A18" s="177">
        <v>9</v>
      </c>
      <c r="B18" s="133" t="s">
        <v>1140</v>
      </c>
      <c r="C18" s="133" t="s">
        <v>1140</v>
      </c>
      <c r="D18" s="259" t="s">
        <v>364</v>
      </c>
      <c r="E18" s="283">
        <v>105</v>
      </c>
      <c r="F18" s="283" t="s">
        <v>5</v>
      </c>
      <c r="G18" s="133" t="s">
        <v>10</v>
      </c>
      <c r="H18" s="133" t="s">
        <v>234</v>
      </c>
      <c r="I18" s="428">
        <v>640000</v>
      </c>
      <c r="J18" s="587">
        <v>1100000</v>
      </c>
      <c r="K18" s="76"/>
      <c r="L18" s="351" t="s">
        <v>570</v>
      </c>
      <c r="M18" s="414" t="s">
        <v>678</v>
      </c>
      <c r="N18" s="21" t="s">
        <v>684</v>
      </c>
      <c r="O18" s="352">
        <v>128000</v>
      </c>
      <c r="P18" s="153" t="s">
        <v>1135</v>
      </c>
      <c r="Q18" s="76"/>
      <c r="R18" s="5"/>
      <c r="S18" s="416"/>
      <c r="T18" s="4"/>
      <c r="U18" s="76"/>
      <c r="V18" s="4"/>
      <c r="W18" s="76"/>
      <c r="X18" s="4"/>
      <c r="Y18" s="665">
        <f t="shared" si="0"/>
        <v>128000</v>
      </c>
      <c r="Z18" s="551"/>
      <c r="AA18" s="551"/>
      <c r="AB18" s="551"/>
      <c r="AC18" s="551"/>
      <c r="AD18" s="551"/>
      <c r="AE18" s="551"/>
      <c r="AF18" s="551"/>
      <c r="AG18" s="551"/>
      <c r="AH18" s="551"/>
      <c r="AI18" s="551"/>
      <c r="AJ18" s="551"/>
      <c r="AK18" s="551"/>
      <c r="AL18" s="551"/>
      <c r="AM18" s="551"/>
      <c r="AN18" s="551"/>
      <c r="AO18" s="551"/>
      <c r="AP18" s="551"/>
      <c r="AQ18" s="551"/>
      <c r="AR18" s="551"/>
      <c r="AS18" s="551"/>
      <c r="AT18" s="551"/>
      <c r="AU18" s="551"/>
      <c r="AV18" s="551"/>
      <c r="AW18" s="551"/>
      <c r="AX18" s="551"/>
      <c r="AY18" s="551"/>
      <c r="AZ18" s="551"/>
      <c r="BA18" s="551"/>
      <c r="BB18" s="551"/>
      <c r="BC18" s="551"/>
      <c r="BD18" s="551"/>
      <c r="BE18" s="551"/>
      <c r="BF18" s="551"/>
      <c r="BG18" s="551"/>
      <c r="BH18" s="551"/>
      <c r="BI18" s="551"/>
      <c r="BJ18" s="551"/>
      <c r="BK18" s="551"/>
      <c r="BL18" s="551"/>
      <c r="BM18" s="551"/>
      <c r="BN18" s="551"/>
      <c r="BO18" s="551"/>
      <c r="BP18" s="551"/>
      <c r="BQ18" s="551"/>
      <c r="BR18" s="551"/>
      <c r="BS18" s="551"/>
      <c r="BT18" s="551"/>
      <c r="BU18" s="551"/>
      <c r="BV18" s="551"/>
      <c r="BW18" s="551"/>
      <c r="BX18" s="551"/>
      <c r="BY18" s="551"/>
      <c r="BZ18" s="551"/>
      <c r="CA18" s="551"/>
      <c r="CB18" s="551"/>
      <c r="CC18" s="551"/>
    </row>
    <row r="19" spans="1:142" ht="45" customHeight="1">
      <c r="A19" s="177">
        <v>10</v>
      </c>
      <c r="B19" s="133" t="s">
        <v>1140</v>
      </c>
      <c r="C19" s="133" t="s">
        <v>1140</v>
      </c>
      <c r="D19" s="259" t="s">
        <v>363</v>
      </c>
      <c r="E19" s="283">
        <v>105</v>
      </c>
      <c r="F19" s="283" t="s">
        <v>5</v>
      </c>
      <c r="G19" s="133" t="s">
        <v>232</v>
      </c>
      <c r="H19" s="133" t="s">
        <v>235</v>
      </c>
      <c r="I19" s="428">
        <v>110000</v>
      </c>
      <c r="J19" s="587">
        <v>110000</v>
      </c>
      <c r="K19" s="397" t="s">
        <v>1286</v>
      </c>
      <c r="L19" s="351" t="s">
        <v>572</v>
      </c>
      <c r="M19" s="414" t="s">
        <v>676</v>
      </c>
      <c r="N19" s="21">
        <v>9386176577</v>
      </c>
      <c r="O19" s="352">
        <v>22000</v>
      </c>
      <c r="P19" s="153" t="s">
        <v>689</v>
      </c>
      <c r="Q19" s="645"/>
      <c r="R19" s="503"/>
      <c r="S19" s="416"/>
      <c r="T19" s="4"/>
      <c r="U19" s="76"/>
      <c r="V19" s="4"/>
      <c r="W19" s="76"/>
      <c r="X19" s="4"/>
      <c r="Y19" s="665">
        <f t="shared" si="0"/>
        <v>22000</v>
      </c>
      <c r="Z19" s="551"/>
      <c r="AA19" s="551"/>
      <c r="AB19" s="551"/>
      <c r="AC19" s="551"/>
      <c r="AD19" s="551"/>
      <c r="AE19" s="551"/>
      <c r="AF19" s="551"/>
      <c r="AG19" s="551"/>
      <c r="AH19" s="551"/>
      <c r="AI19" s="551"/>
      <c r="AJ19" s="551"/>
      <c r="AK19" s="551"/>
      <c r="AL19" s="551"/>
      <c r="AM19" s="551"/>
      <c r="AN19" s="551"/>
      <c r="AO19" s="551"/>
      <c r="AP19" s="551"/>
      <c r="AQ19" s="551"/>
      <c r="AR19" s="551"/>
      <c r="AS19" s="551"/>
      <c r="AT19" s="551"/>
      <c r="AU19" s="551"/>
      <c r="AV19" s="551"/>
      <c r="AW19" s="551"/>
      <c r="AX19" s="551"/>
      <c r="AY19" s="551"/>
      <c r="AZ19" s="551"/>
      <c r="BA19" s="551"/>
      <c r="BB19" s="551"/>
      <c r="BC19" s="551"/>
      <c r="BD19" s="551"/>
      <c r="BE19" s="551"/>
      <c r="BF19" s="551"/>
      <c r="BG19" s="551"/>
      <c r="BH19" s="551"/>
      <c r="BI19" s="551"/>
      <c r="BJ19" s="551"/>
      <c r="BK19" s="551"/>
      <c r="BL19" s="551"/>
      <c r="BM19" s="551"/>
      <c r="BN19" s="551"/>
      <c r="BO19" s="551"/>
      <c r="BP19" s="551"/>
      <c r="BQ19" s="551"/>
      <c r="BR19" s="551"/>
      <c r="BS19" s="551"/>
      <c r="BT19" s="551"/>
      <c r="BU19" s="551"/>
      <c r="BV19" s="551"/>
      <c r="BW19" s="551"/>
      <c r="BX19" s="551"/>
      <c r="BY19" s="551"/>
      <c r="BZ19" s="551"/>
      <c r="CA19" s="551"/>
      <c r="CB19" s="551"/>
      <c r="CC19" s="551"/>
    </row>
    <row r="20" spans="1:142" ht="45" customHeight="1">
      <c r="A20" s="177">
        <v>11</v>
      </c>
      <c r="B20" s="133" t="s">
        <v>1140</v>
      </c>
      <c r="C20" s="133" t="s">
        <v>1140</v>
      </c>
      <c r="D20" s="259" t="s">
        <v>360</v>
      </c>
      <c r="E20" s="283">
        <v>105</v>
      </c>
      <c r="F20" s="283" t="s">
        <v>5</v>
      </c>
      <c r="G20" s="133" t="s">
        <v>11</v>
      </c>
      <c r="H20" s="133" t="s">
        <v>307</v>
      </c>
      <c r="I20" s="428">
        <v>210000</v>
      </c>
      <c r="J20" s="587">
        <v>210000</v>
      </c>
      <c r="K20" s="397" t="s">
        <v>1240</v>
      </c>
      <c r="L20" s="351" t="s">
        <v>573</v>
      </c>
      <c r="M20" s="414" t="s">
        <v>306</v>
      </c>
      <c r="N20" s="21" t="s">
        <v>443</v>
      </c>
      <c r="O20" s="142">
        <v>42000</v>
      </c>
      <c r="P20" s="153" t="s">
        <v>503</v>
      </c>
      <c r="Q20" s="142">
        <v>59401.57</v>
      </c>
      <c r="R20" s="350" t="s">
        <v>1209</v>
      </c>
      <c r="S20" s="416"/>
      <c r="T20" s="4"/>
      <c r="U20" s="76"/>
      <c r="V20" s="4"/>
      <c r="W20" s="76"/>
      <c r="X20" s="4"/>
      <c r="Y20" s="665">
        <f t="shared" si="0"/>
        <v>101401.57</v>
      </c>
      <c r="Z20" s="551"/>
      <c r="AA20" s="551"/>
      <c r="AB20" s="551"/>
      <c r="AC20" s="551"/>
      <c r="AD20" s="551"/>
      <c r="AE20" s="551"/>
      <c r="AF20" s="551"/>
      <c r="AG20" s="551"/>
      <c r="AH20" s="551"/>
      <c r="AI20" s="551"/>
      <c r="AJ20" s="551"/>
      <c r="AK20" s="551"/>
      <c r="AL20" s="551"/>
      <c r="AM20" s="551"/>
      <c r="AN20" s="551"/>
      <c r="AO20" s="551"/>
      <c r="AP20" s="551"/>
      <c r="AQ20" s="551"/>
      <c r="AR20" s="551"/>
      <c r="AS20" s="551"/>
      <c r="AT20" s="551"/>
      <c r="AU20" s="551"/>
      <c r="AV20" s="551"/>
      <c r="AW20" s="551"/>
      <c r="AX20" s="551"/>
      <c r="AY20" s="551"/>
      <c r="AZ20" s="551"/>
      <c r="BA20" s="551"/>
      <c r="BB20" s="551"/>
      <c r="BC20" s="551"/>
      <c r="BD20" s="551"/>
      <c r="BE20" s="551"/>
      <c r="BF20" s="551"/>
      <c r="BG20" s="551"/>
      <c r="BH20" s="551"/>
      <c r="BI20" s="551"/>
      <c r="BJ20" s="551"/>
      <c r="BK20" s="551"/>
      <c r="BL20" s="551"/>
      <c r="BM20" s="551"/>
      <c r="BN20" s="551"/>
      <c r="BO20" s="551"/>
      <c r="BP20" s="551"/>
      <c r="BQ20" s="551"/>
      <c r="BR20" s="551"/>
      <c r="BS20" s="551"/>
      <c r="BT20" s="551"/>
      <c r="BU20" s="551"/>
      <c r="BV20" s="551"/>
      <c r="BW20" s="551"/>
      <c r="BX20" s="551"/>
      <c r="BY20" s="551"/>
      <c r="BZ20" s="551"/>
      <c r="CA20" s="551"/>
      <c r="CB20" s="551"/>
      <c r="CC20" s="551"/>
    </row>
    <row r="21" spans="1:142" ht="45" customHeight="1">
      <c r="A21" s="177">
        <v>12</v>
      </c>
      <c r="B21" s="133" t="s">
        <v>1140</v>
      </c>
      <c r="C21" s="133" t="s">
        <v>1140</v>
      </c>
      <c r="D21" s="259" t="s">
        <v>362</v>
      </c>
      <c r="E21" s="283">
        <v>105</v>
      </c>
      <c r="F21" s="283" t="s">
        <v>5</v>
      </c>
      <c r="G21" s="133" t="s">
        <v>11</v>
      </c>
      <c r="H21" s="133" t="s">
        <v>590</v>
      </c>
      <c r="I21" s="428">
        <v>150000</v>
      </c>
      <c r="J21" s="587">
        <v>200000</v>
      </c>
      <c r="K21" s="76"/>
      <c r="L21" s="351" t="s">
        <v>570</v>
      </c>
      <c r="M21" s="406" t="s">
        <v>679</v>
      </c>
      <c r="N21" s="21" t="s">
        <v>685</v>
      </c>
      <c r="O21" s="352">
        <v>30000</v>
      </c>
      <c r="P21" s="234" t="s">
        <v>690</v>
      </c>
      <c r="Q21" s="76"/>
      <c r="R21" s="5"/>
      <c r="S21" s="416"/>
      <c r="T21" s="4"/>
      <c r="U21" s="76"/>
      <c r="V21" s="4"/>
      <c r="W21" s="76"/>
      <c r="X21" s="4"/>
      <c r="Y21" s="665">
        <f t="shared" si="0"/>
        <v>30000</v>
      </c>
      <c r="Z21" s="551"/>
      <c r="AA21" s="551"/>
      <c r="AB21" s="551"/>
      <c r="AC21" s="551"/>
      <c r="AD21" s="551"/>
      <c r="AE21" s="551"/>
      <c r="AF21" s="551"/>
      <c r="AG21" s="551"/>
      <c r="AH21" s="551"/>
      <c r="AI21" s="551"/>
      <c r="AJ21" s="551"/>
      <c r="AK21" s="551"/>
      <c r="AL21" s="551"/>
      <c r="AM21" s="551"/>
      <c r="AN21" s="551"/>
      <c r="AO21" s="551"/>
      <c r="AP21" s="551"/>
      <c r="AQ21" s="551"/>
      <c r="AR21" s="551"/>
      <c r="AS21" s="551"/>
      <c r="AT21" s="551"/>
      <c r="AU21" s="551"/>
      <c r="AV21" s="551"/>
      <c r="AW21" s="551"/>
      <c r="AX21" s="551"/>
      <c r="AY21" s="551"/>
      <c r="AZ21" s="551"/>
      <c r="BA21" s="551"/>
      <c r="BB21" s="551"/>
      <c r="BC21" s="551"/>
      <c r="BD21" s="551"/>
      <c r="BE21" s="551"/>
      <c r="BF21" s="551"/>
      <c r="BG21" s="551"/>
      <c r="BH21" s="551"/>
      <c r="BI21" s="551"/>
      <c r="BJ21" s="551"/>
      <c r="BK21" s="551"/>
      <c r="BL21" s="551"/>
      <c r="BM21" s="551"/>
      <c r="BN21" s="551"/>
      <c r="BO21" s="551"/>
      <c r="BP21" s="551"/>
      <c r="BQ21" s="551"/>
      <c r="BR21" s="551"/>
      <c r="BS21" s="551"/>
      <c r="BT21" s="551"/>
      <c r="BU21" s="551"/>
      <c r="BV21" s="551"/>
      <c r="BW21" s="551"/>
      <c r="BX21" s="551"/>
      <c r="BY21" s="551"/>
      <c r="BZ21" s="551"/>
      <c r="CA21" s="551"/>
      <c r="CB21" s="551"/>
      <c r="CC21" s="551"/>
    </row>
    <row r="22" spans="1:142" ht="45" customHeight="1" thickBot="1">
      <c r="A22" s="254">
        <v>13</v>
      </c>
      <c r="B22" s="264" t="s">
        <v>1140</v>
      </c>
      <c r="C22" s="264" t="s">
        <v>1140</v>
      </c>
      <c r="D22" s="265" t="s">
        <v>362</v>
      </c>
      <c r="E22" s="284">
        <v>105</v>
      </c>
      <c r="F22" s="284" t="s">
        <v>5</v>
      </c>
      <c r="G22" s="264" t="s">
        <v>11</v>
      </c>
      <c r="H22" s="264" t="s">
        <v>591</v>
      </c>
      <c r="I22" s="588">
        <v>170000</v>
      </c>
      <c r="J22" s="589">
        <v>270000</v>
      </c>
      <c r="K22" s="77"/>
      <c r="L22" s="532" t="s">
        <v>571</v>
      </c>
      <c r="M22" s="407" t="s">
        <v>677</v>
      </c>
      <c r="N22" s="138">
        <v>9386268164</v>
      </c>
      <c r="O22" s="468">
        <v>34000</v>
      </c>
      <c r="P22" s="235" t="s">
        <v>691</v>
      </c>
      <c r="Q22" s="77"/>
      <c r="R22" s="19"/>
      <c r="S22" s="326"/>
      <c r="T22" s="18"/>
      <c r="U22" s="77"/>
      <c r="V22" s="18"/>
      <c r="W22" s="77"/>
      <c r="X22" s="18"/>
      <c r="Y22" s="660">
        <f t="shared" si="0"/>
        <v>34000</v>
      </c>
      <c r="Z22" s="551"/>
      <c r="AA22" s="551"/>
      <c r="AB22" s="551"/>
      <c r="AC22" s="551"/>
      <c r="AD22" s="551"/>
      <c r="AE22" s="551"/>
      <c r="AF22" s="551"/>
      <c r="AG22" s="551"/>
      <c r="AH22" s="551"/>
      <c r="AI22" s="551"/>
      <c r="AJ22" s="551"/>
      <c r="AK22" s="551"/>
      <c r="AL22" s="551"/>
      <c r="AM22" s="551"/>
      <c r="AN22" s="551"/>
      <c r="AO22" s="551"/>
      <c r="AP22" s="551"/>
      <c r="AQ22" s="551"/>
      <c r="AR22" s="551"/>
      <c r="AS22" s="551"/>
      <c r="AT22" s="551"/>
      <c r="AU22" s="551"/>
      <c r="AV22" s="551"/>
      <c r="AW22" s="551"/>
      <c r="AX22" s="551"/>
      <c r="AY22" s="551"/>
      <c r="AZ22" s="551"/>
      <c r="BA22" s="551"/>
      <c r="BB22" s="551"/>
      <c r="BC22" s="551"/>
      <c r="BD22" s="551"/>
      <c r="BE22" s="551"/>
      <c r="BF22" s="551"/>
      <c r="BG22" s="551"/>
      <c r="BH22" s="551"/>
      <c r="BI22" s="551"/>
      <c r="BJ22" s="551"/>
      <c r="BK22" s="551"/>
      <c r="BL22" s="551"/>
      <c r="BM22" s="551"/>
      <c r="BN22" s="551"/>
      <c r="BO22" s="551"/>
      <c r="BP22" s="551"/>
      <c r="BQ22" s="551"/>
      <c r="BR22" s="551"/>
      <c r="BS22" s="551"/>
      <c r="BT22" s="551"/>
      <c r="BU22" s="551"/>
      <c r="BV22" s="551"/>
      <c r="BW22" s="551"/>
      <c r="BX22" s="551"/>
      <c r="BY22" s="551"/>
      <c r="BZ22" s="551"/>
      <c r="CA22" s="551"/>
      <c r="CB22" s="551"/>
      <c r="CC22" s="551"/>
    </row>
    <row r="23" spans="1:142">
      <c r="A23" s="301"/>
      <c r="B23" s="590"/>
      <c r="C23" s="590"/>
      <c r="D23" s="591"/>
      <c r="E23" s="301"/>
      <c r="F23" s="301"/>
      <c r="G23" s="590"/>
      <c r="H23" s="590"/>
      <c r="I23" s="592"/>
      <c r="J23" s="593"/>
      <c r="K23" s="65"/>
      <c r="O23" s="417"/>
      <c r="P23" s="219"/>
      <c r="Q23" s="65"/>
      <c r="S23" s="65"/>
      <c r="U23" s="65"/>
      <c r="W23" s="65"/>
      <c r="Y23" s="197"/>
      <c r="Z23" s="551"/>
      <c r="AA23" s="551"/>
      <c r="AB23" s="551"/>
      <c r="AC23" s="551"/>
      <c r="AD23" s="551"/>
      <c r="AE23" s="551"/>
      <c r="AF23" s="551"/>
      <c r="AG23" s="551"/>
      <c r="AH23" s="551"/>
      <c r="AI23" s="551"/>
      <c r="AJ23" s="551"/>
      <c r="AK23" s="551"/>
      <c r="AL23" s="551"/>
      <c r="AM23" s="551"/>
      <c r="AN23" s="551"/>
      <c r="AO23" s="551"/>
      <c r="AP23" s="551"/>
      <c r="AQ23" s="551"/>
      <c r="AR23" s="551"/>
      <c r="AS23" s="551"/>
      <c r="AT23" s="551"/>
      <c r="AU23" s="551"/>
      <c r="AV23" s="551"/>
      <c r="AW23" s="551"/>
      <c r="AX23" s="551"/>
      <c r="AY23" s="551"/>
      <c r="AZ23" s="551"/>
      <c r="BA23" s="551"/>
      <c r="BB23" s="551"/>
      <c r="BC23" s="551"/>
      <c r="BD23" s="551"/>
      <c r="BE23" s="551"/>
      <c r="BF23" s="551"/>
      <c r="BG23" s="551"/>
      <c r="BH23" s="551"/>
      <c r="BI23" s="551"/>
      <c r="BJ23" s="551"/>
      <c r="BK23" s="551"/>
      <c r="BL23" s="551"/>
      <c r="BM23" s="551"/>
      <c r="BN23" s="551"/>
      <c r="BO23" s="551"/>
      <c r="BP23" s="551"/>
      <c r="BQ23" s="551"/>
      <c r="BR23" s="551"/>
      <c r="BS23" s="551"/>
      <c r="BT23" s="551"/>
      <c r="BU23" s="551"/>
      <c r="BV23" s="551"/>
      <c r="BW23" s="551"/>
      <c r="BX23" s="551"/>
      <c r="BY23" s="551"/>
      <c r="BZ23" s="551"/>
      <c r="CA23" s="551"/>
      <c r="CB23" s="551"/>
      <c r="CC23" s="551"/>
    </row>
    <row r="24" spans="1:142">
      <c r="A24" s="301"/>
      <c r="B24" s="590"/>
      <c r="C24" s="590"/>
      <c r="D24" s="591"/>
      <c r="E24" s="301"/>
      <c r="F24" s="301"/>
      <c r="G24" s="298"/>
      <c r="H24" s="268" t="s">
        <v>663</v>
      </c>
      <c r="I24" s="594">
        <f>I10+I11+I12+I13+I14+I15+I16+I17+I18+I19+I20+I21+I22</f>
        <v>3125000</v>
      </c>
      <c r="J24" s="594">
        <f>J10+J11+J12+J13+J14+J15+J16+J17+J18+J19+J20+J21+J22</f>
        <v>4416000</v>
      </c>
      <c r="K24" s="332"/>
      <c r="O24" s="220">
        <f>O10+O11+O12+O13+O14+O15+O16+O17+O18+O19+O20+O21+O22</f>
        <v>698000</v>
      </c>
      <c r="P24" s="219"/>
      <c r="Q24" s="220">
        <f>Q10+Q11+Q12+Q13+Q14+Q15+Q16+Q17+Q18+Q19+Q20+Q21+Q22</f>
        <v>483800.09</v>
      </c>
      <c r="S24" s="220">
        <f>S10+S11+S12+S13+S14+S15+S16+S17+S18+S19+S20+S21+S22</f>
        <v>194897.26</v>
      </c>
      <c r="U24" s="220">
        <f>U10+U11+U12+U13+U14+U15+U16+U17+U18+U19+U20+U21+U22</f>
        <v>26486.1</v>
      </c>
      <c r="W24" s="220">
        <f>W10+W11+W12+W13+W14+W15+W16+W17+W18+W19+W20+W21+W22</f>
        <v>0</v>
      </c>
      <c r="Y24" s="197"/>
      <c r="Z24" s="551"/>
      <c r="AA24" s="551"/>
      <c r="AB24" s="551"/>
      <c r="AC24" s="551"/>
      <c r="AD24" s="551"/>
      <c r="AE24" s="551"/>
      <c r="AF24" s="551"/>
      <c r="AG24" s="551"/>
      <c r="AH24" s="551"/>
      <c r="AI24" s="551"/>
      <c r="AJ24" s="551"/>
      <c r="AK24" s="551"/>
      <c r="AL24" s="551"/>
      <c r="AM24" s="551"/>
      <c r="AN24" s="551"/>
      <c r="AO24" s="551"/>
      <c r="AP24" s="551"/>
      <c r="AQ24" s="551"/>
      <c r="AR24" s="551"/>
      <c r="AS24" s="551"/>
      <c r="AT24" s="551"/>
      <c r="AU24" s="551"/>
      <c r="AV24" s="551"/>
      <c r="AW24" s="551"/>
      <c r="AX24" s="551"/>
      <c r="AY24" s="551"/>
      <c r="AZ24" s="551"/>
      <c r="BA24" s="551"/>
      <c r="BB24" s="551"/>
      <c r="BC24" s="551"/>
      <c r="BD24" s="551"/>
      <c r="BE24" s="551"/>
      <c r="BF24" s="551"/>
      <c r="BG24" s="551"/>
      <c r="BH24" s="551"/>
      <c r="BI24" s="551"/>
      <c r="BJ24" s="551"/>
      <c r="BK24" s="551"/>
      <c r="BL24" s="551"/>
      <c r="BM24" s="551"/>
      <c r="BN24" s="551"/>
      <c r="BO24" s="551"/>
      <c r="BP24" s="551"/>
      <c r="BQ24" s="551"/>
      <c r="BR24" s="551"/>
      <c r="BS24" s="551"/>
      <c r="BT24" s="551"/>
      <c r="BU24" s="551"/>
      <c r="BV24" s="551"/>
      <c r="BW24" s="551"/>
      <c r="BX24" s="551"/>
      <c r="BY24" s="551"/>
      <c r="BZ24" s="551"/>
      <c r="CA24" s="551"/>
      <c r="CB24" s="551"/>
      <c r="CC24" s="551"/>
    </row>
    <row r="25" spans="1:142" ht="15.75" thickBot="1">
      <c r="A25" s="301"/>
      <c r="B25" s="590"/>
      <c r="C25" s="590"/>
      <c r="D25" s="591"/>
      <c r="E25" s="301"/>
      <c r="F25" s="301"/>
      <c r="G25" s="590"/>
      <c r="H25" s="590"/>
      <c r="I25" s="592"/>
      <c r="J25" s="593"/>
      <c r="K25" s="65"/>
      <c r="O25" s="65"/>
      <c r="Q25" s="65"/>
      <c r="S25" s="65"/>
      <c r="U25" s="65"/>
      <c r="W25" s="65"/>
      <c r="Y25" s="197"/>
      <c r="Z25" s="551"/>
      <c r="AA25" s="551"/>
      <c r="AB25" s="551"/>
      <c r="AC25" s="551"/>
      <c r="AD25" s="551"/>
      <c r="AE25" s="551"/>
      <c r="AF25" s="551"/>
      <c r="AG25" s="551"/>
      <c r="AH25" s="551"/>
      <c r="AI25" s="551"/>
      <c r="AJ25" s="551"/>
      <c r="AK25" s="551"/>
      <c r="AL25" s="551"/>
      <c r="AM25" s="551"/>
      <c r="AN25" s="551"/>
      <c r="AO25" s="551"/>
      <c r="AP25" s="551"/>
      <c r="AQ25" s="551"/>
      <c r="AR25" s="551"/>
      <c r="AS25" s="551"/>
      <c r="AT25" s="551"/>
      <c r="AU25" s="551"/>
      <c r="AV25" s="551"/>
      <c r="AW25" s="551"/>
      <c r="AX25" s="551"/>
      <c r="AY25" s="551"/>
      <c r="AZ25" s="551"/>
      <c r="BA25" s="551"/>
      <c r="BB25" s="551"/>
      <c r="BC25" s="551"/>
      <c r="BD25" s="551"/>
      <c r="BE25" s="551"/>
      <c r="BF25" s="551"/>
      <c r="BG25" s="551"/>
      <c r="BH25" s="551"/>
      <c r="BI25" s="551"/>
      <c r="BJ25" s="551"/>
      <c r="BK25" s="551"/>
      <c r="BL25" s="551"/>
      <c r="BM25" s="551"/>
      <c r="BN25" s="551"/>
      <c r="BO25" s="551"/>
      <c r="BP25" s="551"/>
      <c r="BQ25" s="551"/>
      <c r="BR25" s="551"/>
      <c r="BS25" s="551"/>
      <c r="BT25" s="551"/>
      <c r="BU25" s="551"/>
      <c r="BV25" s="551"/>
      <c r="BW25" s="551"/>
      <c r="BX25" s="551"/>
      <c r="BY25" s="551"/>
      <c r="BZ25" s="551"/>
      <c r="CA25" s="551"/>
      <c r="CB25" s="551"/>
      <c r="CC25" s="551"/>
    </row>
    <row r="26" spans="1:142" ht="45" customHeight="1">
      <c r="A26" s="176">
        <v>14</v>
      </c>
      <c r="B26" s="260" t="s">
        <v>12</v>
      </c>
      <c r="C26" s="260" t="s">
        <v>12</v>
      </c>
      <c r="D26" s="261" t="s">
        <v>356</v>
      </c>
      <c r="E26" s="282">
        <v>105</v>
      </c>
      <c r="F26" s="282" t="s">
        <v>13</v>
      </c>
      <c r="G26" s="260" t="s">
        <v>14</v>
      </c>
      <c r="H26" s="260" t="s">
        <v>239</v>
      </c>
      <c r="I26" s="585">
        <v>300000</v>
      </c>
      <c r="J26" s="595">
        <v>300000</v>
      </c>
      <c r="K26" s="399" t="s">
        <v>1229</v>
      </c>
      <c r="L26" s="173" t="s">
        <v>573</v>
      </c>
      <c r="M26" s="6" t="s">
        <v>99</v>
      </c>
      <c r="N26" s="137">
        <v>8843875486</v>
      </c>
      <c r="O26" s="469">
        <f>J26*0.2</f>
        <v>60000</v>
      </c>
      <c r="P26" s="151" t="s">
        <v>226</v>
      </c>
      <c r="Q26" s="141">
        <v>113542.9</v>
      </c>
      <c r="R26" s="150" t="s">
        <v>1193</v>
      </c>
      <c r="S26" s="318"/>
      <c r="T26" s="10"/>
      <c r="U26" s="75"/>
      <c r="V26" s="10"/>
      <c r="W26" s="75"/>
      <c r="X26" s="10"/>
      <c r="Y26" s="659">
        <f>O26+Q26+S26+U26+W26</f>
        <v>173542.9</v>
      </c>
      <c r="Z26" s="551"/>
      <c r="AA26" s="551"/>
      <c r="AB26" s="551"/>
      <c r="AC26" s="551"/>
      <c r="AD26" s="551"/>
      <c r="AE26" s="551"/>
      <c r="AF26" s="551"/>
      <c r="AG26" s="551"/>
      <c r="AH26" s="551"/>
      <c r="AI26" s="551"/>
      <c r="AJ26" s="551"/>
      <c r="AK26" s="551"/>
      <c r="AL26" s="551"/>
      <c r="AM26" s="551"/>
      <c r="AN26" s="551"/>
      <c r="AO26" s="551"/>
      <c r="AP26" s="551"/>
      <c r="AQ26" s="551"/>
      <c r="AR26" s="551"/>
      <c r="AS26" s="551"/>
      <c r="AT26" s="551"/>
      <c r="AU26" s="551"/>
      <c r="AV26" s="551"/>
      <c r="AW26" s="551"/>
      <c r="AX26" s="551"/>
      <c r="AY26" s="551"/>
      <c r="AZ26" s="551"/>
      <c r="BA26" s="551"/>
      <c r="BB26" s="551"/>
      <c r="BC26" s="551"/>
      <c r="BD26" s="551"/>
      <c r="BE26" s="551"/>
      <c r="BF26" s="551"/>
      <c r="BG26" s="551"/>
      <c r="BH26" s="551"/>
      <c r="BI26" s="551"/>
      <c r="BJ26" s="551"/>
      <c r="BK26" s="551"/>
      <c r="BL26" s="551"/>
      <c r="BM26" s="551"/>
      <c r="BN26" s="551"/>
      <c r="BO26" s="551"/>
      <c r="BP26" s="551"/>
      <c r="BQ26" s="551"/>
      <c r="BR26" s="551"/>
      <c r="BS26" s="551"/>
      <c r="BT26" s="551"/>
      <c r="BU26" s="551"/>
      <c r="BV26" s="551"/>
      <c r="BW26" s="551"/>
      <c r="BX26" s="551"/>
      <c r="BY26" s="551"/>
      <c r="BZ26" s="551"/>
      <c r="CA26" s="551"/>
      <c r="CB26" s="551"/>
      <c r="CC26" s="551"/>
    </row>
    <row r="27" spans="1:142" ht="45" customHeight="1" thickBot="1">
      <c r="A27" s="254">
        <v>15</v>
      </c>
      <c r="B27" s="264" t="s">
        <v>12</v>
      </c>
      <c r="C27" s="264" t="s">
        <v>12</v>
      </c>
      <c r="D27" s="265" t="s">
        <v>362</v>
      </c>
      <c r="E27" s="284">
        <v>105</v>
      </c>
      <c r="F27" s="284" t="s">
        <v>15</v>
      </c>
      <c r="G27" s="264" t="s">
        <v>16</v>
      </c>
      <c r="H27" s="264" t="s">
        <v>240</v>
      </c>
      <c r="I27" s="588">
        <v>440000</v>
      </c>
      <c r="J27" s="596">
        <v>440000</v>
      </c>
      <c r="K27" s="400" t="s">
        <v>1215</v>
      </c>
      <c r="L27" s="228" t="s">
        <v>574</v>
      </c>
      <c r="M27" s="32" t="s">
        <v>100</v>
      </c>
      <c r="N27" s="138" t="s">
        <v>444</v>
      </c>
      <c r="O27" s="470">
        <f>J27*0.2</f>
        <v>88000</v>
      </c>
      <c r="P27" s="152" t="s">
        <v>227</v>
      </c>
      <c r="Q27" s="143">
        <v>110855.48</v>
      </c>
      <c r="R27" s="149" t="s">
        <v>588</v>
      </c>
      <c r="S27" s="468">
        <v>110855.48</v>
      </c>
      <c r="T27" s="235" t="s">
        <v>1104</v>
      </c>
      <c r="U27" s="448">
        <v>130564.9</v>
      </c>
      <c r="V27" s="381" t="s">
        <v>1206</v>
      </c>
      <c r="W27" s="448">
        <v>32641.22</v>
      </c>
      <c r="X27" s="449" t="s">
        <v>1280</v>
      </c>
      <c r="Y27" s="660">
        <f>O27+Q27+S27+U27+W27</f>
        <v>472917.07999999996</v>
      </c>
      <c r="Z27" s="551"/>
      <c r="AA27" s="551"/>
      <c r="AB27" s="551"/>
      <c r="AC27" s="551"/>
      <c r="AD27" s="551"/>
      <c r="AE27" s="551"/>
      <c r="AF27" s="551"/>
      <c r="AG27" s="551"/>
      <c r="AH27" s="551"/>
      <c r="AI27" s="551"/>
      <c r="AJ27" s="551"/>
      <c r="AK27" s="551"/>
      <c r="AL27" s="551"/>
      <c r="AM27" s="551"/>
      <c r="AN27" s="551"/>
      <c r="AO27" s="551"/>
      <c r="AP27" s="551"/>
      <c r="AQ27" s="551"/>
      <c r="AR27" s="551"/>
      <c r="AS27" s="551"/>
      <c r="AT27" s="551"/>
      <c r="AU27" s="551"/>
      <c r="AV27" s="551"/>
      <c r="AW27" s="551"/>
      <c r="AX27" s="551"/>
      <c r="AY27" s="551"/>
      <c r="AZ27" s="551"/>
      <c r="BA27" s="551"/>
      <c r="BB27" s="551"/>
      <c r="BC27" s="551"/>
      <c r="BD27" s="551"/>
      <c r="BE27" s="551"/>
      <c r="BF27" s="551"/>
      <c r="BG27" s="551"/>
      <c r="BH27" s="551"/>
      <c r="BI27" s="551"/>
      <c r="BJ27" s="551"/>
      <c r="BK27" s="551"/>
      <c r="BL27" s="551"/>
      <c r="BM27" s="551"/>
      <c r="BN27" s="551"/>
      <c r="BO27" s="551"/>
      <c r="BP27" s="551"/>
      <c r="BQ27" s="551"/>
      <c r="BR27" s="551"/>
      <c r="BS27" s="551"/>
      <c r="BT27" s="551"/>
      <c r="BU27" s="551"/>
      <c r="BV27" s="551"/>
      <c r="BW27" s="551"/>
      <c r="BX27" s="551"/>
      <c r="BY27" s="551"/>
      <c r="BZ27" s="551"/>
      <c r="CA27" s="551"/>
      <c r="CB27" s="551"/>
      <c r="CC27" s="551"/>
    </row>
    <row r="28" spans="1:142" ht="15" customHeight="1">
      <c r="A28" s="301"/>
      <c r="B28" s="590"/>
      <c r="C28" s="590"/>
      <c r="D28" s="591"/>
      <c r="E28" s="301"/>
      <c r="F28" s="301"/>
      <c r="G28" s="590"/>
      <c r="H28" s="590"/>
      <c r="I28" s="592"/>
      <c r="J28" s="593"/>
      <c r="K28" s="204"/>
      <c r="O28" s="471"/>
      <c r="P28" s="222"/>
      <c r="Q28" s="65"/>
      <c r="S28" s="65"/>
      <c r="U28" s="65"/>
      <c r="W28" s="65"/>
      <c r="Y28" s="197"/>
      <c r="Z28" s="551"/>
      <c r="AA28" s="551"/>
      <c r="AB28" s="551"/>
      <c r="AC28" s="551"/>
      <c r="AD28" s="551"/>
      <c r="AE28" s="551"/>
      <c r="AF28" s="551"/>
      <c r="AG28" s="551"/>
      <c r="AH28" s="551"/>
      <c r="AI28" s="551"/>
      <c r="AJ28" s="551"/>
      <c r="AK28" s="551"/>
      <c r="AL28" s="551"/>
      <c r="AM28" s="551"/>
      <c r="AN28" s="551"/>
      <c r="AO28" s="551"/>
      <c r="AP28" s="551"/>
      <c r="AQ28" s="551"/>
      <c r="AR28" s="551"/>
      <c r="AS28" s="551"/>
      <c r="AT28" s="551"/>
      <c r="AU28" s="551"/>
      <c r="AV28" s="551"/>
      <c r="AW28" s="551"/>
      <c r="AX28" s="551"/>
      <c r="AY28" s="551"/>
      <c r="AZ28" s="551"/>
      <c r="BA28" s="551"/>
      <c r="BB28" s="551"/>
      <c r="BC28" s="551"/>
      <c r="BD28" s="551"/>
      <c r="BE28" s="551"/>
      <c r="BF28" s="551"/>
      <c r="BG28" s="551"/>
      <c r="BH28" s="551"/>
      <c r="BI28" s="551"/>
      <c r="BJ28" s="551"/>
      <c r="BK28" s="551"/>
      <c r="BL28" s="551"/>
      <c r="BM28" s="551"/>
      <c r="BN28" s="551"/>
      <c r="BO28" s="551"/>
      <c r="BP28" s="551"/>
      <c r="BQ28" s="551"/>
      <c r="BR28" s="551"/>
      <c r="BS28" s="551"/>
      <c r="BT28" s="551"/>
      <c r="BU28" s="551"/>
      <c r="BV28" s="551"/>
      <c r="BW28" s="551"/>
      <c r="BX28" s="551"/>
      <c r="BY28" s="551"/>
      <c r="BZ28" s="551"/>
      <c r="CA28" s="551"/>
      <c r="CB28" s="551"/>
      <c r="CC28" s="551"/>
    </row>
    <row r="29" spans="1:142" ht="15" customHeight="1">
      <c r="A29" s="301"/>
      <c r="B29" s="590"/>
      <c r="C29" s="590"/>
      <c r="D29" s="591"/>
      <c r="E29" s="301"/>
      <c r="F29" s="301"/>
      <c r="G29" s="298"/>
      <c r="H29" s="268" t="s">
        <v>668</v>
      </c>
      <c r="I29" s="594">
        <f>I26+I27</f>
        <v>740000</v>
      </c>
      <c r="J29" s="594">
        <f>J26+J27</f>
        <v>740000</v>
      </c>
      <c r="K29" s="332"/>
      <c r="O29" s="220">
        <f>O26+O27</f>
        <v>148000</v>
      </c>
      <c r="P29" s="222"/>
      <c r="Q29" s="220">
        <f>Q26+Q27</f>
        <v>224398.38</v>
      </c>
      <c r="S29" s="220">
        <f>S26+S27</f>
        <v>110855.48</v>
      </c>
      <c r="U29" s="220">
        <f>U26+U27</f>
        <v>130564.9</v>
      </c>
      <c r="W29" s="220">
        <f>W26+W27</f>
        <v>32641.22</v>
      </c>
      <c r="Y29" s="197"/>
      <c r="Z29" s="551"/>
      <c r="AA29" s="551"/>
      <c r="AB29" s="551"/>
      <c r="AC29" s="551"/>
      <c r="AD29" s="551"/>
      <c r="AE29" s="551"/>
      <c r="AF29" s="551"/>
      <c r="AG29" s="551"/>
      <c r="AH29" s="551"/>
      <c r="AI29" s="551"/>
      <c r="AJ29" s="551"/>
      <c r="AK29" s="551"/>
      <c r="AL29" s="551"/>
      <c r="AM29" s="551"/>
      <c r="AN29" s="551"/>
      <c r="AO29" s="551"/>
      <c r="AP29" s="551"/>
      <c r="AQ29" s="551"/>
      <c r="AR29" s="551"/>
      <c r="AS29" s="551"/>
      <c r="AT29" s="551"/>
      <c r="AU29" s="551"/>
      <c r="AV29" s="551"/>
      <c r="AW29" s="551"/>
      <c r="AX29" s="551"/>
      <c r="AY29" s="551"/>
      <c r="AZ29" s="551"/>
      <c r="BA29" s="551"/>
      <c r="BB29" s="551"/>
      <c r="BC29" s="551"/>
      <c r="BD29" s="551"/>
      <c r="BE29" s="551"/>
      <c r="BF29" s="551"/>
      <c r="BG29" s="551"/>
      <c r="BH29" s="551"/>
      <c r="BI29" s="551"/>
      <c r="BJ29" s="551"/>
      <c r="BK29" s="551"/>
      <c r="BL29" s="551"/>
      <c r="BM29" s="551"/>
      <c r="BN29" s="551"/>
      <c r="BO29" s="551"/>
      <c r="BP29" s="551"/>
      <c r="BQ29" s="551"/>
      <c r="BR29" s="551"/>
      <c r="BS29" s="551"/>
      <c r="BT29" s="551"/>
      <c r="BU29" s="551"/>
      <c r="BV29" s="551"/>
      <c r="BW29" s="551"/>
      <c r="BX29" s="551"/>
      <c r="BY29" s="551"/>
      <c r="BZ29" s="551"/>
      <c r="CA29" s="551"/>
      <c r="CB29" s="551"/>
      <c r="CC29" s="551"/>
    </row>
    <row r="30" spans="1:142" ht="15" customHeight="1" thickBot="1">
      <c r="A30" s="301"/>
      <c r="B30" s="590"/>
      <c r="C30" s="590"/>
      <c r="D30" s="591"/>
      <c r="E30" s="301"/>
      <c r="F30" s="301"/>
      <c r="G30" s="590"/>
      <c r="H30" s="590"/>
      <c r="I30" s="592"/>
      <c r="J30" s="593"/>
      <c r="K30" s="204"/>
      <c r="O30" s="209"/>
      <c r="P30" s="64"/>
      <c r="Q30" s="65"/>
      <c r="S30" s="65"/>
      <c r="U30" s="65"/>
      <c r="W30" s="65"/>
      <c r="Y30" s="197"/>
      <c r="Z30" s="551"/>
      <c r="AA30" s="551"/>
      <c r="AB30" s="551"/>
      <c r="AC30" s="551"/>
      <c r="AD30" s="551"/>
      <c r="AE30" s="551"/>
      <c r="AF30" s="551"/>
      <c r="AG30" s="551"/>
      <c r="AH30" s="551"/>
      <c r="AI30" s="551"/>
      <c r="AJ30" s="551"/>
      <c r="AK30" s="551"/>
      <c r="AL30" s="551"/>
      <c r="AM30" s="551"/>
      <c r="AN30" s="551"/>
      <c r="AO30" s="551"/>
      <c r="AP30" s="551"/>
      <c r="AQ30" s="551"/>
      <c r="AR30" s="551"/>
      <c r="AS30" s="551"/>
      <c r="AT30" s="551"/>
      <c r="AU30" s="551"/>
      <c r="AV30" s="551"/>
      <c r="AW30" s="551"/>
      <c r="AX30" s="551"/>
      <c r="AY30" s="551"/>
      <c r="AZ30" s="551"/>
      <c r="BA30" s="551"/>
      <c r="BB30" s="551"/>
      <c r="BC30" s="551"/>
      <c r="BD30" s="551"/>
      <c r="BE30" s="551"/>
      <c r="BF30" s="551"/>
      <c r="BG30" s="551"/>
      <c r="BH30" s="551"/>
      <c r="BI30" s="551"/>
      <c r="BJ30" s="551"/>
      <c r="BK30" s="551"/>
      <c r="BL30" s="551"/>
      <c r="BM30" s="551"/>
      <c r="BN30" s="551"/>
      <c r="BO30" s="551"/>
      <c r="BP30" s="551"/>
      <c r="BQ30" s="551"/>
      <c r="BR30" s="551"/>
      <c r="BS30" s="551"/>
      <c r="BT30" s="551"/>
      <c r="BU30" s="551"/>
      <c r="BV30" s="551"/>
      <c r="BW30" s="551"/>
      <c r="BX30" s="551"/>
      <c r="BY30" s="551"/>
      <c r="BZ30" s="551"/>
      <c r="CA30" s="551"/>
      <c r="CB30" s="551"/>
      <c r="CC30" s="551"/>
    </row>
    <row r="31" spans="1:142" s="33" customFormat="1" ht="45" customHeight="1">
      <c r="A31" s="176">
        <v>16</v>
      </c>
      <c r="B31" s="260" t="s">
        <v>17</v>
      </c>
      <c r="C31" s="260" t="s">
        <v>17</v>
      </c>
      <c r="D31" s="261" t="s">
        <v>605</v>
      </c>
      <c r="E31" s="282">
        <v>105</v>
      </c>
      <c r="F31" s="282" t="s">
        <v>18</v>
      </c>
      <c r="G31" s="260" t="s">
        <v>19</v>
      </c>
      <c r="H31" s="260" t="s">
        <v>241</v>
      </c>
      <c r="I31" s="585">
        <v>300000</v>
      </c>
      <c r="J31" s="586">
        <v>300000</v>
      </c>
      <c r="K31" s="398" t="s">
        <v>1234</v>
      </c>
      <c r="L31" s="531" t="s">
        <v>573</v>
      </c>
      <c r="M31" s="405" t="s">
        <v>214</v>
      </c>
      <c r="N31" s="137" t="s">
        <v>445</v>
      </c>
      <c r="O31" s="141">
        <v>60000</v>
      </c>
      <c r="P31" s="150" t="s">
        <v>367</v>
      </c>
      <c r="Q31" s="476">
        <v>88290.79</v>
      </c>
      <c r="R31" s="151" t="s">
        <v>1192</v>
      </c>
      <c r="S31" s="75"/>
      <c r="T31" s="10"/>
      <c r="U31" s="75"/>
      <c r="V31" s="9"/>
      <c r="W31" s="75"/>
      <c r="X31" s="10"/>
      <c r="Y31" s="659">
        <f t="shared" ref="Y31:Y36" si="1">O31+Q31+S31+U31+W31</f>
        <v>148290.78999999998</v>
      </c>
      <c r="Z31" s="551"/>
      <c r="AA31" s="551"/>
      <c r="AB31" s="551"/>
      <c r="AC31" s="551"/>
      <c r="AD31" s="551"/>
      <c r="AE31" s="551"/>
      <c r="AF31" s="551"/>
      <c r="AG31" s="551"/>
      <c r="AH31" s="551"/>
      <c r="AI31" s="551"/>
      <c r="AJ31" s="551"/>
      <c r="AK31" s="551"/>
      <c r="AL31" s="551"/>
      <c r="AM31" s="551"/>
      <c r="AN31" s="551"/>
      <c r="AO31" s="551"/>
      <c r="AP31" s="551"/>
      <c r="AQ31" s="551"/>
      <c r="AR31" s="551"/>
      <c r="AS31" s="551"/>
      <c r="AT31" s="551"/>
      <c r="AU31" s="551"/>
      <c r="AV31" s="551"/>
      <c r="AW31" s="551"/>
      <c r="AX31" s="551"/>
      <c r="AY31" s="551"/>
      <c r="AZ31" s="551"/>
      <c r="BA31" s="551"/>
      <c r="BB31" s="551"/>
      <c r="BC31" s="551"/>
      <c r="BD31" s="551"/>
      <c r="BE31" s="551"/>
      <c r="BF31" s="551"/>
      <c r="BG31" s="551"/>
      <c r="BH31" s="551"/>
      <c r="BI31" s="551"/>
      <c r="BJ31" s="551"/>
      <c r="BK31" s="551"/>
      <c r="BL31" s="551"/>
      <c r="BM31" s="551"/>
      <c r="BN31" s="551"/>
      <c r="BO31" s="551"/>
      <c r="BP31" s="551"/>
      <c r="BQ31" s="551"/>
      <c r="BR31" s="551"/>
      <c r="BS31" s="551"/>
      <c r="BT31" s="551"/>
      <c r="BU31" s="551"/>
      <c r="BV31" s="551"/>
      <c r="BW31" s="551"/>
      <c r="BX31" s="551"/>
      <c r="BY31" s="551"/>
      <c r="BZ31" s="551"/>
      <c r="CA31" s="551"/>
      <c r="CB31" s="551"/>
      <c r="CC31" s="55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</row>
    <row r="32" spans="1:142" s="33" customFormat="1" ht="45" customHeight="1">
      <c r="A32" s="177">
        <v>17</v>
      </c>
      <c r="B32" s="133" t="s">
        <v>17</v>
      </c>
      <c r="C32" s="133" t="s">
        <v>17</v>
      </c>
      <c r="D32" s="259" t="s">
        <v>606</v>
      </c>
      <c r="E32" s="283">
        <v>105</v>
      </c>
      <c r="F32" s="283" t="s">
        <v>18</v>
      </c>
      <c r="G32" s="133" t="s">
        <v>20</v>
      </c>
      <c r="H32" s="133" t="s">
        <v>242</v>
      </c>
      <c r="I32" s="428">
        <v>400000</v>
      </c>
      <c r="J32" s="587">
        <v>400000</v>
      </c>
      <c r="K32" s="397" t="s">
        <v>1218</v>
      </c>
      <c r="L32" s="351" t="s">
        <v>573</v>
      </c>
      <c r="M32" s="406" t="s">
        <v>215</v>
      </c>
      <c r="N32" s="21" t="s">
        <v>446</v>
      </c>
      <c r="O32" s="142">
        <v>80000</v>
      </c>
      <c r="P32" s="148" t="s">
        <v>368</v>
      </c>
      <c r="Q32" s="352">
        <v>119035.69</v>
      </c>
      <c r="R32" s="234" t="s">
        <v>1016</v>
      </c>
      <c r="S32" s="76"/>
      <c r="T32" s="4"/>
      <c r="U32" s="76"/>
      <c r="V32" s="5"/>
      <c r="W32" s="76"/>
      <c r="X32" s="4"/>
      <c r="Y32" s="665">
        <f t="shared" si="1"/>
        <v>199035.69</v>
      </c>
      <c r="Z32" s="551"/>
      <c r="AA32" s="551"/>
      <c r="AB32" s="551"/>
      <c r="AC32" s="551"/>
      <c r="AD32" s="551"/>
      <c r="AE32" s="551"/>
      <c r="AF32" s="551"/>
      <c r="AG32" s="551"/>
      <c r="AH32" s="551"/>
      <c r="AI32" s="551"/>
      <c r="AJ32" s="551"/>
      <c r="AK32" s="551"/>
      <c r="AL32" s="551"/>
      <c r="AM32" s="551"/>
      <c r="AN32" s="551"/>
      <c r="AO32" s="551"/>
      <c r="AP32" s="551"/>
      <c r="AQ32" s="551"/>
      <c r="AR32" s="551"/>
      <c r="AS32" s="551"/>
      <c r="AT32" s="551"/>
      <c r="AU32" s="551"/>
      <c r="AV32" s="551"/>
      <c r="AW32" s="551"/>
      <c r="AX32" s="551"/>
      <c r="AY32" s="551"/>
      <c r="AZ32" s="551"/>
      <c r="BA32" s="551"/>
      <c r="BB32" s="551"/>
      <c r="BC32" s="551"/>
      <c r="BD32" s="551"/>
      <c r="BE32" s="551"/>
      <c r="BF32" s="551"/>
      <c r="BG32" s="551"/>
      <c r="BH32" s="551"/>
      <c r="BI32" s="551"/>
      <c r="BJ32" s="551"/>
      <c r="BK32" s="551"/>
      <c r="BL32" s="551"/>
      <c r="BM32" s="551"/>
      <c r="BN32" s="551"/>
      <c r="BO32" s="551"/>
      <c r="BP32" s="551"/>
      <c r="BQ32" s="551"/>
      <c r="BR32" s="551"/>
      <c r="BS32" s="551"/>
      <c r="BT32" s="551"/>
      <c r="BU32" s="551"/>
      <c r="BV32" s="551"/>
      <c r="BW32" s="551"/>
      <c r="BX32" s="551"/>
      <c r="BY32" s="551"/>
      <c r="BZ32" s="551"/>
      <c r="CA32" s="551"/>
      <c r="CB32" s="551"/>
      <c r="CC32" s="55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</row>
    <row r="33" spans="1:220" s="33" customFormat="1" ht="45" customHeight="1">
      <c r="A33" s="177">
        <v>18</v>
      </c>
      <c r="B33" s="133" t="s">
        <v>17</v>
      </c>
      <c r="C33" s="133" t="s">
        <v>17</v>
      </c>
      <c r="D33" s="259" t="s">
        <v>607</v>
      </c>
      <c r="E33" s="283">
        <v>105</v>
      </c>
      <c r="F33" s="283" t="s">
        <v>13</v>
      </c>
      <c r="G33" s="133" t="s">
        <v>21</v>
      </c>
      <c r="H33" s="133" t="s">
        <v>243</v>
      </c>
      <c r="I33" s="428">
        <v>870000</v>
      </c>
      <c r="J33" s="587">
        <v>870000</v>
      </c>
      <c r="K33" s="397" t="s">
        <v>1219</v>
      </c>
      <c r="L33" s="351" t="s">
        <v>573</v>
      </c>
      <c r="M33" s="406" t="s">
        <v>216</v>
      </c>
      <c r="N33" s="21" t="s">
        <v>447</v>
      </c>
      <c r="O33" s="142">
        <v>174000</v>
      </c>
      <c r="P33" s="148" t="s">
        <v>369</v>
      </c>
      <c r="Q33" s="352">
        <v>239720</v>
      </c>
      <c r="R33" s="234" t="s">
        <v>1015</v>
      </c>
      <c r="S33" s="76"/>
      <c r="T33" s="4"/>
      <c r="U33" s="76"/>
      <c r="V33" s="5"/>
      <c r="W33" s="76"/>
      <c r="X33" s="4"/>
      <c r="Y33" s="665">
        <f t="shared" si="1"/>
        <v>413720</v>
      </c>
      <c r="Z33" s="551"/>
      <c r="AA33" s="551"/>
      <c r="AB33" s="551"/>
      <c r="AC33" s="551"/>
      <c r="AD33" s="551"/>
      <c r="AE33" s="551"/>
      <c r="AF33" s="551"/>
      <c r="AG33" s="551"/>
      <c r="AH33" s="551"/>
      <c r="AI33" s="551"/>
      <c r="AJ33" s="551"/>
      <c r="AK33" s="551"/>
      <c r="AL33" s="551"/>
      <c r="AM33" s="551"/>
      <c r="AN33" s="551"/>
      <c r="AO33" s="551"/>
      <c r="AP33" s="551"/>
      <c r="AQ33" s="551"/>
      <c r="AR33" s="551"/>
      <c r="AS33" s="551"/>
      <c r="AT33" s="551"/>
      <c r="AU33" s="551"/>
      <c r="AV33" s="551"/>
      <c r="AW33" s="551"/>
      <c r="AX33" s="551"/>
      <c r="AY33" s="551"/>
      <c r="AZ33" s="551"/>
      <c r="BA33" s="551"/>
      <c r="BB33" s="551"/>
      <c r="BC33" s="551"/>
      <c r="BD33" s="551"/>
      <c r="BE33" s="551"/>
      <c r="BF33" s="551"/>
      <c r="BG33" s="551"/>
      <c r="BH33" s="551"/>
      <c r="BI33" s="551"/>
      <c r="BJ33" s="551"/>
      <c r="BK33" s="551"/>
      <c r="BL33" s="551"/>
      <c r="BM33" s="551"/>
      <c r="BN33" s="551"/>
      <c r="BO33" s="551"/>
      <c r="BP33" s="551"/>
      <c r="BQ33" s="551"/>
      <c r="BR33" s="551"/>
      <c r="BS33" s="551"/>
      <c r="BT33" s="551"/>
      <c r="BU33" s="551"/>
      <c r="BV33" s="551"/>
      <c r="BW33" s="551"/>
      <c r="BX33" s="551"/>
      <c r="BY33" s="551"/>
      <c r="BZ33" s="551"/>
      <c r="CA33" s="551"/>
      <c r="CB33" s="551"/>
      <c r="CC33" s="55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</row>
    <row r="34" spans="1:220" s="33" customFormat="1" ht="45" customHeight="1">
      <c r="A34" s="177">
        <v>19</v>
      </c>
      <c r="B34" s="133" t="s">
        <v>17</v>
      </c>
      <c r="C34" s="133" t="s">
        <v>17</v>
      </c>
      <c r="D34" s="259" t="s">
        <v>218</v>
      </c>
      <c r="E34" s="283">
        <v>105</v>
      </c>
      <c r="F34" s="283" t="s">
        <v>18</v>
      </c>
      <c r="G34" s="133" t="s">
        <v>22</v>
      </c>
      <c r="H34" s="133" t="s">
        <v>244</v>
      </c>
      <c r="I34" s="428">
        <v>360000</v>
      </c>
      <c r="J34" s="587">
        <v>360000</v>
      </c>
      <c r="K34" s="353"/>
      <c r="L34" s="351" t="s">
        <v>570</v>
      </c>
      <c r="M34" s="406" t="s">
        <v>217</v>
      </c>
      <c r="N34" s="21">
        <v>8843967073</v>
      </c>
      <c r="O34" s="142">
        <v>72000</v>
      </c>
      <c r="P34" s="148" t="s">
        <v>370</v>
      </c>
      <c r="Q34" s="416"/>
      <c r="R34" s="4"/>
      <c r="S34" s="76"/>
      <c r="T34" s="4"/>
      <c r="U34" s="76"/>
      <c r="V34" s="5"/>
      <c r="W34" s="76"/>
      <c r="X34" s="4"/>
      <c r="Y34" s="665">
        <f t="shared" si="1"/>
        <v>72000</v>
      </c>
      <c r="Z34" s="551"/>
      <c r="AA34" s="551"/>
      <c r="AB34" s="551"/>
      <c r="AC34" s="551"/>
      <c r="AD34" s="551"/>
      <c r="AE34" s="551"/>
      <c r="AF34" s="551"/>
      <c r="AG34" s="551"/>
      <c r="AH34" s="551"/>
      <c r="AI34" s="551"/>
      <c r="AJ34" s="551"/>
      <c r="AK34" s="551"/>
      <c r="AL34" s="551"/>
      <c r="AM34" s="551"/>
      <c r="AN34" s="551"/>
      <c r="AO34" s="551"/>
      <c r="AP34" s="551"/>
      <c r="AQ34" s="551"/>
      <c r="AR34" s="551"/>
      <c r="AS34" s="551"/>
      <c r="AT34" s="551"/>
      <c r="AU34" s="551"/>
      <c r="AV34" s="551"/>
      <c r="AW34" s="551"/>
      <c r="AX34" s="551"/>
      <c r="AY34" s="551"/>
      <c r="AZ34" s="551"/>
      <c r="BA34" s="551"/>
      <c r="BB34" s="551"/>
      <c r="BC34" s="551"/>
      <c r="BD34" s="551"/>
      <c r="BE34" s="551"/>
      <c r="BF34" s="551"/>
      <c r="BG34" s="551"/>
      <c r="BH34" s="551"/>
      <c r="BI34" s="551"/>
      <c r="BJ34" s="551"/>
      <c r="BK34" s="551"/>
      <c r="BL34" s="551"/>
      <c r="BM34" s="551"/>
      <c r="BN34" s="551"/>
      <c r="BO34" s="551"/>
      <c r="BP34" s="551"/>
      <c r="BQ34" s="551"/>
      <c r="BR34" s="551"/>
      <c r="BS34" s="551"/>
      <c r="BT34" s="551"/>
      <c r="BU34" s="551"/>
      <c r="BV34" s="551"/>
      <c r="BW34" s="551"/>
      <c r="BX34" s="551"/>
      <c r="BY34" s="551"/>
      <c r="BZ34" s="551"/>
      <c r="CA34" s="551"/>
      <c r="CB34" s="551"/>
      <c r="CC34" s="55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</row>
    <row r="35" spans="1:220" s="34" customFormat="1" ht="45" customHeight="1">
      <c r="A35" s="177">
        <v>20</v>
      </c>
      <c r="B35" s="133" t="s">
        <v>17</v>
      </c>
      <c r="C35" s="133" t="s">
        <v>17</v>
      </c>
      <c r="D35" s="259" t="s">
        <v>154</v>
      </c>
      <c r="E35" s="283">
        <v>105</v>
      </c>
      <c r="F35" s="283" t="s">
        <v>13</v>
      </c>
      <c r="G35" s="133" t="s">
        <v>23</v>
      </c>
      <c r="H35" s="133" t="s">
        <v>245</v>
      </c>
      <c r="I35" s="428">
        <v>400000</v>
      </c>
      <c r="J35" s="587">
        <v>400000</v>
      </c>
      <c r="K35" s="397" t="s">
        <v>1251</v>
      </c>
      <c r="L35" s="351" t="s">
        <v>573</v>
      </c>
      <c r="M35" s="406" t="s">
        <v>219</v>
      </c>
      <c r="N35" s="21">
        <v>8843968146</v>
      </c>
      <c r="O35" s="142">
        <v>80000</v>
      </c>
      <c r="P35" s="148" t="s">
        <v>371</v>
      </c>
      <c r="Q35" s="352">
        <v>107466.8</v>
      </c>
      <c r="R35" s="234" t="s">
        <v>1331</v>
      </c>
      <c r="S35" s="76"/>
      <c r="T35" s="4"/>
      <c r="U35" s="76"/>
      <c r="V35" s="5"/>
      <c r="W35" s="76"/>
      <c r="X35" s="4"/>
      <c r="Y35" s="665">
        <f t="shared" si="1"/>
        <v>187466.8</v>
      </c>
      <c r="Z35" s="551"/>
      <c r="AA35" s="551"/>
      <c r="AB35" s="551"/>
      <c r="AC35" s="551"/>
      <c r="AD35" s="551"/>
      <c r="AE35" s="551"/>
      <c r="AF35" s="551"/>
      <c r="AG35" s="551"/>
      <c r="AH35" s="551"/>
      <c r="AI35" s="551"/>
      <c r="AJ35" s="551"/>
      <c r="AK35" s="551"/>
      <c r="AL35" s="551"/>
      <c r="AM35" s="551"/>
      <c r="AN35" s="551"/>
      <c r="AO35" s="551"/>
      <c r="AP35" s="551"/>
      <c r="AQ35" s="551"/>
      <c r="AR35" s="551"/>
      <c r="AS35" s="551"/>
      <c r="AT35" s="551"/>
      <c r="AU35" s="551"/>
      <c r="AV35" s="551"/>
      <c r="AW35" s="551"/>
      <c r="AX35" s="551"/>
      <c r="AY35" s="551"/>
      <c r="AZ35" s="551"/>
      <c r="BA35" s="551"/>
      <c r="BB35" s="551"/>
      <c r="BC35" s="551"/>
      <c r="BD35" s="551"/>
      <c r="BE35" s="551"/>
      <c r="BF35" s="551"/>
      <c r="BG35" s="551"/>
      <c r="BH35" s="551"/>
      <c r="BI35" s="551"/>
      <c r="BJ35" s="551"/>
      <c r="BK35" s="551"/>
      <c r="BL35" s="551"/>
      <c r="BM35" s="551"/>
      <c r="BN35" s="551"/>
      <c r="BO35" s="551"/>
      <c r="BP35" s="551"/>
      <c r="BQ35" s="551"/>
      <c r="BR35" s="551"/>
      <c r="BS35" s="551"/>
      <c r="BT35" s="551"/>
      <c r="BU35" s="551"/>
      <c r="BV35" s="551"/>
      <c r="BW35" s="551"/>
      <c r="BX35" s="551"/>
      <c r="BY35" s="551"/>
      <c r="BZ35" s="551"/>
      <c r="CA35" s="551"/>
      <c r="CB35" s="551"/>
      <c r="CC35" s="55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</row>
    <row r="36" spans="1:220" ht="45" customHeight="1">
      <c r="A36" s="177">
        <v>21</v>
      </c>
      <c r="B36" s="133" t="s">
        <v>17</v>
      </c>
      <c r="C36" s="133" t="s">
        <v>17</v>
      </c>
      <c r="D36" s="259" t="s">
        <v>223</v>
      </c>
      <c r="E36" s="283">
        <v>105</v>
      </c>
      <c r="F36" s="283" t="s">
        <v>13</v>
      </c>
      <c r="G36" s="133" t="s">
        <v>24</v>
      </c>
      <c r="H36" s="133" t="s">
        <v>246</v>
      </c>
      <c r="I36" s="428">
        <v>150000</v>
      </c>
      <c r="J36" s="587">
        <v>325000</v>
      </c>
      <c r="K36" s="397" t="s">
        <v>1220</v>
      </c>
      <c r="L36" s="351" t="s">
        <v>574</v>
      </c>
      <c r="M36" s="406" t="s">
        <v>220</v>
      </c>
      <c r="N36" s="21">
        <v>8843969219</v>
      </c>
      <c r="O36" s="142">
        <v>30000</v>
      </c>
      <c r="P36" s="148" t="s">
        <v>372</v>
      </c>
      <c r="Q36" s="352">
        <v>49831.519999999997</v>
      </c>
      <c r="R36" s="234" t="s">
        <v>1014</v>
      </c>
      <c r="S36" s="490">
        <v>49831.519999999997</v>
      </c>
      <c r="T36" s="492" t="s">
        <v>1207</v>
      </c>
      <c r="U36" s="490">
        <f>67686.26-49831.52</f>
        <v>17854.739999999998</v>
      </c>
      <c r="V36" s="491" t="s">
        <v>1207</v>
      </c>
      <c r="W36" s="142">
        <v>16913.8</v>
      </c>
      <c r="X36" s="234" t="s">
        <v>1281</v>
      </c>
      <c r="Y36" s="665">
        <f t="shared" si="1"/>
        <v>164431.57999999996</v>
      </c>
      <c r="Z36" s="551"/>
      <c r="AA36" s="551"/>
      <c r="AB36" s="551"/>
      <c r="AC36" s="551"/>
      <c r="AD36" s="551"/>
      <c r="AE36" s="551"/>
      <c r="AF36" s="551"/>
      <c r="AG36" s="551"/>
      <c r="AH36" s="551"/>
      <c r="AI36" s="551"/>
      <c r="AJ36" s="551"/>
      <c r="AK36" s="551"/>
      <c r="AL36" s="551"/>
      <c r="AM36" s="551"/>
      <c r="AN36" s="551"/>
      <c r="AO36" s="551"/>
      <c r="AP36" s="551"/>
      <c r="AQ36" s="551"/>
      <c r="AR36" s="551"/>
      <c r="AS36" s="551"/>
      <c r="AT36" s="551"/>
      <c r="AU36" s="551"/>
      <c r="AV36" s="551"/>
      <c r="AW36" s="551"/>
      <c r="AX36" s="551"/>
      <c r="AY36" s="551"/>
      <c r="AZ36" s="551"/>
      <c r="BA36" s="551"/>
      <c r="BB36" s="551"/>
      <c r="BC36" s="551"/>
      <c r="BD36" s="551"/>
      <c r="BE36" s="551"/>
      <c r="BF36" s="551"/>
      <c r="BG36" s="551"/>
      <c r="BH36" s="551"/>
      <c r="BI36" s="551"/>
      <c r="BJ36" s="551"/>
      <c r="BK36" s="551"/>
      <c r="BL36" s="551"/>
      <c r="BM36" s="551"/>
      <c r="BN36" s="551"/>
      <c r="BO36" s="551"/>
      <c r="BP36" s="551"/>
      <c r="BQ36" s="551"/>
      <c r="BR36" s="551"/>
      <c r="BS36" s="551"/>
      <c r="BT36" s="551"/>
      <c r="BU36" s="551"/>
      <c r="BV36" s="551"/>
      <c r="BW36" s="551"/>
      <c r="BX36" s="551"/>
      <c r="BY36" s="551"/>
      <c r="BZ36" s="551"/>
      <c r="CA36" s="551"/>
      <c r="CB36" s="551"/>
      <c r="CC36" s="551"/>
    </row>
    <row r="37" spans="1:220" ht="45" customHeight="1">
      <c r="A37" s="597" t="s">
        <v>1335</v>
      </c>
      <c r="B37" s="133" t="s">
        <v>17</v>
      </c>
      <c r="C37" s="133" t="s">
        <v>17</v>
      </c>
      <c r="D37" s="259" t="s">
        <v>223</v>
      </c>
      <c r="E37" s="283">
        <v>105</v>
      </c>
      <c r="F37" s="283" t="s">
        <v>13</v>
      </c>
      <c r="G37" s="133" t="s">
        <v>24</v>
      </c>
      <c r="H37" s="133" t="s">
        <v>246</v>
      </c>
      <c r="I37" s="428">
        <v>0</v>
      </c>
      <c r="J37" s="598">
        <v>0</v>
      </c>
      <c r="K37" s="499" t="s">
        <v>1346</v>
      </c>
      <c r="L37" s="351" t="s">
        <v>572</v>
      </c>
      <c r="M37" s="486" t="s">
        <v>1336</v>
      </c>
      <c r="N37" s="487" t="s">
        <v>1337</v>
      </c>
      <c r="O37" s="447"/>
      <c r="P37" s="489"/>
      <c r="Q37" s="484"/>
      <c r="R37" s="485"/>
      <c r="S37" s="447"/>
      <c r="T37" s="485"/>
      <c r="U37" s="447"/>
      <c r="V37" s="488"/>
      <c r="W37" s="447"/>
      <c r="X37" s="485"/>
      <c r="Y37" s="667"/>
      <c r="Z37" s="551"/>
      <c r="AA37" s="551"/>
      <c r="AB37" s="551"/>
      <c r="AC37" s="551"/>
      <c r="AD37" s="551"/>
      <c r="AE37" s="551"/>
      <c r="AF37" s="551"/>
      <c r="AG37" s="551"/>
      <c r="AH37" s="551"/>
      <c r="AI37" s="551"/>
      <c r="AJ37" s="551"/>
      <c r="AK37" s="551"/>
      <c r="AL37" s="551"/>
      <c r="AM37" s="551"/>
      <c r="AN37" s="551"/>
      <c r="AO37" s="551"/>
      <c r="AP37" s="551"/>
      <c r="AQ37" s="551"/>
      <c r="AR37" s="551"/>
      <c r="AS37" s="551"/>
      <c r="AT37" s="551"/>
      <c r="AU37" s="551"/>
      <c r="AV37" s="551"/>
      <c r="AW37" s="551"/>
      <c r="AX37" s="551"/>
      <c r="AY37" s="551"/>
      <c r="AZ37" s="551"/>
      <c r="BA37" s="551"/>
      <c r="BB37" s="551"/>
      <c r="BC37" s="551"/>
      <c r="BD37" s="551"/>
      <c r="BE37" s="551"/>
      <c r="BF37" s="551"/>
      <c r="BG37" s="551"/>
      <c r="BH37" s="551"/>
      <c r="BI37" s="551"/>
      <c r="BJ37" s="551"/>
      <c r="BK37" s="551"/>
      <c r="BL37" s="551"/>
      <c r="BM37" s="551"/>
      <c r="BN37" s="551"/>
      <c r="BO37" s="551"/>
      <c r="BP37" s="551"/>
      <c r="BQ37" s="551"/>
      <c r="BR37" s="551"/>
      <c r="BS37" s="551"/>
      <c r="BT37" s="551"/>
      <c r="BU37" s="551"/>
      <c r="BV37" s="551"/>
      <c r="BW37" s="551"/>
      <c r="BX37" s="551"/>
      <c r="BY37" s="551"/>
      <c r="BZ37" s="551"/>
      <c r="CA37" s="551"/>
      <c r="CB37" s="551"/>
      <c r="CC37" s="551"/>
    </row>
    <row r="38" spans="1:220" ht="45" customHeight="1" thickBot="1">
      <c r="A38" s="254">
        <v>22</v>
      </c>
      <c r="B38" s="264" t="s">
        <v>17</v>
      </c>
      <c r="C38" s="264" t="s">
        <v>17</v>
      </c>
      <c r="D38" s="265" t="s">
        <v>222</v>
      </c>
      <c r="E38" s="284">
        <v>105</v>
      </c>
      <c r="F38" s="284" t="s">
        <v>18</v>
      </c>
      <c r="G38" s="264" t="s">
        <v>25</v>
      </c>
      <c r="H38" s="264" t="s">
        <v>321</v>
      </c>
      <c r="I38" s="588">
        <v>200000</v>
      </c>
      <c r="J38" s="589">
        <v>400000</v>
      </c>
      <c r="K38" s="387"/>
      <c r="L38" s="532" t="s">
        <v>570</v>
      </c>
      <c r="M38" s="407" t="s">
        <v>221</v>
      </c>
      <c r="N38" s="138" t="s">
        <v>448</v>
      </c>
      <c r="O38" s="143">
        <v>40000</v>
      </c>
      <c r="P38" s="149" t="s">
        <v>373</v>
      </c>
      <c r="Q38" s="326"/>
      <c r="R38" s="18"/>
      <c r="S38" s="77"/>
      <c r="T38" s="18"/>
      <c r="U38" s="77"/>
      <c r="V38" s="19"/>
      <c r="W38" s="77"/>
      <c r="X38" s="18"/>
      <c r="Y38" s="660">
        <f>O38+Q38+S38+U38+W38</f>
        <v>40000</v>
      </c>
      <c r="Z38" s="551"/>
      <c r="AA38" s="551"/>
      <c r="AB38" s="551"/>
      <c r="AC38" s="551"/>
      <c r="AD38" s="551"/>
      <c r="AE38" s="551"/>
      <c r="AF38" s="551"/>
      <c r="AG38" s="551"/>
      <c r="AH38" s="551"/>
      <c r="AI38" s="551"/>
      <c r="AJ38" s="551"/>
      <c r="AK38" s="551"/>
      <c r="AL38" s="551"/>
      <c r="AM38" s="551"/>
      <c r="AN38" s="551"/>
      <c r="AO38" s="551"/>
      <c r="AP38" s="551"/>
      <c r="AQ38" s="551"/>
      <c r="AR38" s="551"/>
      <c r="AS38" s="551"/>
      <c r="AT38" s="551"/>
      <c r="AU38" s="551"/>
      <c r="AV38" s="551"/>
      <c r="AW38" s="551"/>
      <c r="AX38" s="551"/>
      <c r="AY38" s="551"/>
      <c r="AZ38" s="551"/>
      <c r="BA38" s="551"/>
      <c r="BB38" s="551"/>
      <c r="BC38" s="551"/>
      <c r="BD38" s="551"/>
      <c r="BE38" s="551"/>
      <c r="BF38" s="551"/>
      <c r="BG38" s="551"/>
      <c r="BH38" s="551"/>
      <c r="BI38" s="551"/>
      <c r="BJ38" s="551"/>
      <c r="BK38" s="551"/>
      <c r="BL38" s="551"/>
      <c r="BM38" s="551"/>
      <c r="BN38" s="551"/>
      <c r="BO38" s="551"/>
      <c r="BP38" s="551"/>
      <c r="BQ38" s="551"/>
      <c r="BR38" s="551"/>
      <c r="BS38" s="551"/>
      <c r="BT38" s="551"/>
      <c r="BU38" s="551"/>
      <c r="BV38" s="551"/>
      <c r="BW38" s="551"/>
      <c r="BX38" s="551"/>
      <c r="BY38" s="551"/>
      <c r="BZ38" s="551"/>
      <c r="CA38" s="551"/>
      <c r="CB38" s="551"/>
      <c r="CC38" s="551"/>
    </row>
    <row r="39" spans="1:220">
      <c r="A39" s="301"/>
      <c r="B39" s="590"/>
      <c r="C39" s="590"/>
      <c r="D39" s="591"/>
      <c r="E39" s="301"/>
      <c r="F39" s="301"/>
      <c r="G39" s="590"/>
      <c r="H39" s="590"/>
      <c r="I39" s="592"/>
      <c r="J39" s="593"/>
      <c r="K39" s="65"/>
      <c r="O39" s="65"/>
      <c r="Q39" s="65"/>
      <c r="S39" s="65"/>
      <c r="U39" s="65"/>
      <c r="W39" s="65"/>
      <c r="Y39" s="197"/>
      <c r="Z39" s="551"/>
      <c r="AA39" s="551"/>
      <c r="AB39" s="551"/>
      <c r="AC39" s="551"/>
      <c r="AD39" s="551"/>
      <c r="AE39" s="551"/>
      <c r="AF39" s="551"/>
      <c r="AG39" s="551"/>
      <c r="AH39" s="551"/>
      <c r="AI39" s="551"/>
      <c r="AJ39" s="551"/>
      <c r="AK39" s="551"/>
      <c r="AL39" s="551"/>
      <c r="AM39" s="551"/>
      <c r="AN39" s="551"/>
      <c r="AO39" s="551"/>
      <c r="AP39" s="551"/>
      <c r="AQ39" s="551"/>
      <c r="AR39" s="551"/>
      <c r="AS39" s="551"/>
      <c r="AT39" s="551"/>
      <c r="AU39" s="551"/>
      <c r="AV39" s="551"/>
      <c r="AW39" s="551"/>
      <c r="AX39" s="551"/>
      <c r="AY39" s="551"/>
      <c r="AZ39" s="551"/>
      <c r="BA39" s="551"/>
      <c r="BB39" s="551"/>
      <c r="BC39" s="551"/>
      <c r="BD39" s="551"/>
      <c r="BE39" s="551"/>
      <c r="BF39" s="551"/>
      <c r="BG39" s="551"/>
      <c r="BH39" s="551"/>
      <c r="BI39" s="551"/>
      <c r="BJ39" s="551"/>
      <c r="BK39" s="551"/>
      <c r="BL39" s="551"/>
      <c r="BM39" s="551"/>
      <c r="BN39" s="551"/>
      <c r="BO39" s="551"/>
      <c r="BP39" s="551"/>
      <c r="BQ39" s="551"/>
      <c r="BR39" s="551"/>
      <c r="BS39" s="551"/>
      <c r="BT39" s="551"/>
      <c r="BU39" s="551"/>
      <c r="BV39" s="551"/>
      <c r="BW39" s="551"/>
      <c r="BX39" s="551"/>
      <c r="BY39" s="551"/>
      <c r="BZ39" s="551"/>
      <c r="CA39" s="551"/>
      <c r="CB39" s="551"/>
      <c r="CC39" s="551"/>
    </row>
    <row r="40" spans="1:220">
      <c r="A40" s="301"/>
      <c r="B40" s="590"/>
      <c r="C40" s="590"/>
      <c r="D40" s="591"/>
      <c r="E40" s="301"/>
      <c r="F40" s="301"/>
      <c r="G40" s="298"/>
      <c r="H40" s="268" t="s">
        <v>669</v>
      </c>
      <c r="I40" s="594">
        <f>I31+I32+I33+I34+I35+I36+I38</f>
        <v>2680000</v>
      </c>
      <c r="J40" s="594">
        <f>J31+J32+J33+J34+J35+J36+J38</f>
        <v>3055000</v>
      </c>
      <c r="K40" s="332"/>
      <c r="O40" s="220">
        <f>O31+O32+O33+O34+O35+O36+O38</f>
        <v>536000</v>
      </c>
      <c r="P40" s="219"/>
      <c r="Q40" s="220">
        <f>Q31+Q32+Q33+Q34+Q35+Q36+Q38</f>
        <v>604344.80000000005</v>
      </c>
      <c r="S40" s="220">
        <f>S31+S32+S33+S34+S35+S36+S38</f>
        <v>49831.519999999997</v>
      </c>
      <c r="U40" s="220">
        <f>U31+U32+U33+U34+U35+U36+U38</f>
        <v>17854.739999999998</v>
      </c>
      <c r="W40" s="220">
        <f>W31+W32+W33+W34+W35+W36+W38</f>
        <v>16913.8</v>
      </c>
      <c r="Y40" s="197"/>
      <c r="Z40" s="551"/>
      <c r="AA40" s="551"/>
      <c r="AB40" s="551"/>
      <c r="AC40" s="551"/>
      <c r="AD40" s="551"/>
      <c r="AE40" s="551"/>
      <c r="AF40" s="551"/>
      <c r="AG40" s="551"/>
      <c r="AH40" s="551"/>
      <c r="AI40" s="551"/>
      <c r="AJ40" s="551"/>
      <c r="AK40" s="551"/>
      <c r="AL40" s="551"/>
      <c r="AM40" s="551"/>
      <c r="AN40" s="551"/>
      <c r="AO40" s="551"/>
      <c r="AP40" s="551"/>
      <c r="AQ40" s="551"/>
      <c r="AR40" s="551"/>
      <c r="AS40" s="551"/>
      <c r="AT40" s="551"/>
      <c r="AU40" s="551"/>
      <c r="AV40" s="551"/>
      <c r="AW40" s="551"/>
      <c r="AX40" s="551"/>
      <c r="AY40" s="551"/>
      <c r="AZ40" s="551"/>
      <c r="BA40" s="551"/>
      <c r="BB40" s="551"/>
      <c r="BC40" s="551"/>
      <c r="BD40" s="551"/>
      <c r="BE40" s="551"/>
      <c r="BF40" s="551"/>
      <c r="BG40" s="551"/>
      <c r="BH40" s="551"/>
      <c r="BI40" s="551"/>
      <c r="BJ40" s="551"/>
      <c r="BK40" s="551"/>
      <c r="BL40" s="551"/>
      <c r="BM40" s="551"/>
      <c r="BN40" s="551"/>
      <c r="BO40" s="551"/>
      <c r="BP40" s="551"/>
      <c r="BQ40" s="551"/>
      <c r="BR40" s="551"/>
      <c r="BS40" s="551"/>
      <c r="BT40" s="551"/>
      <c r="BU40" s="551"/>
      <c r="BV40" s="551"/>
      <c r="BW40" s="551"/>
      <c r="BX40" s="551"/>
      <c r="BY40" s="551"/>
      <c r="BZ40" s="551"/>
      <c r="CA40" s="551"/>
      <c r="CB40" s="551"/>
      <c r="CC40" s="551"/>
    </row>
    <row r="41" spans="1:220" ht="15.75" thickBot="1">
      <c r="A41" s="301"/>
      <c r="B41" s="590"/>
      <c r="C41" s="590"/>
      <c r="D41" s="591"/>
      <c r="E41" s="301"/>
      <c r="F41" s="301"/>
      <c r="G41" s="590"/>
      <c r="H41" s="590"/>
      <c r="I41" s="592"/>
      <c r="J41" s="593"/>
      <c r="K41" s="65"/>
      <c r="O41" s="65"/>
      <c r="Q41" s="65"/>
      <c r="S41" s="65"/>
      <c r="U41" s="65"/>
      <c r="W41" s="65"/>
      <c r="Y41" s="197"/>
      <c r="Z41" s="551"/>
      <c r="AA41" s="551"/>
      <c r="AB41" s="551"/>
      <c r="AC41" s="551"/>
      <c r="AD41" s="551"/>
      <c r="AE41" s="551"/>
      <c r="AF41" s="551"/>
      <c r="AG41" s="551"/>
      <c r="AH41" s="551"/>
      <c r="AI41" s="551"/>
      <c r="AJ41" s="551"/>
      <c r="AK41" s="551"/>
      <c r="AL41" s="551"/>
      <c r="AM41" s="551"/>
      <c r="AN41" s="551"/>
      <c r="AO41" s="551"/>
      <c r="AP41" s="551"/>
      <c r="AQ41" s="551"/>
      <c r="AR41" s="551"/>
      <c r="AS41" s="551"/>
      <c r="AT41" s="551"/>
      <c r="AU41" s="551"/>
      <c r="AV41" s="551"/>
      <c r="AW41" s="551"/>
      <c r="AX41" s="551"/>
      <c r="AY41" s="551"/>
      <c r="AZ41" s="551"/>
      <c r="BA41" s="551"/>
      <c r="BB41" s="551"/>
      <c r="BC41" s="551"/>
      <c r="BD41" s="551"/>
      <c r="BE41" s="551"/>
      <c r="BF41" s="551"/>
      <c r="BG41" s="551"/>
      <c r="BH41" s="551"/>
      <c r="BI41" s="551"/>
      <c r="BJ41" s="551"/>
      <c r="BK41" s="551"/>
      <c r="BL41" s="551"/>
      <c r="BM41" s="551"/>
      <c r="BN41" s="551"/>
      <c r="BO41" s="551"/>
      <c r="BP41" s="551"/>
      <c r="BQ41" s="551"/>
      <c r="BR41" s="551"/>
      <c r="BS41" s="551"/>
      <c r="BT41" s="551"/>
      <c r="BU41" s="551"/>
      <c r="BV41" s="551"/>
      <c r="BW41" s="551"/>
      <c r="BX41" s="551"/>
      <c r="BY41" s="551"/>
      <c r="BZ41" s="551"/>
      <c r="CA41" s="551"/>
      <c r="CB41" s="551"/>
      <c r="CC41" s="551"/>
    </row>
    <row r="42" spans="1:220" s="35" customFormat="1" ht="45" customHeight="1">
      <c r="A42" s="176">
        <v>23</v>
      </c>
      <c r="B42" s="260" t="s">
        <v>26</v>
      </c>
      <c r="C42" s="260" t="s">
        <v>26</v>
      </c>
      <c r="D42" s="261" t="s">
        <v>346</v>
      </c>
      <c r="E42" s="282">
        <v>105</v>
      </c>
      <c r="F42" s="282" t="s">
        <v>18</v>
      </c>
      <c r="G42" s="260" t="s">
        <v>27</v>
      </c>
      <c r="H42" s="260" t="s">
        <v>375</v>
      </c>
      <c r="I42" s="586">
        <v>180000</v>
      </c>
      <c r="J42" s="586">
        <v>180000</v>
      </c>
      <c r="K42" s="398" t="s">
        <v>1256</v>
      </c>
      <c r="L42" s="531" t="s">
        <v>573</v>
      </c>
      <c r="M42" s="405" t="s">
        <v>449</v>
      </c>
      <c r="N42" s="184" t="s">
        <v>450</v>
      </c>
      <c r="O42" s="141">
        <v>36000</v>
      </c>
      <c r="P42" s="150" t="s">
        <v>653</v>
      </c>
      <c r="Q42" s="476">
        <v>53600.47</v>
      </c>
      <c r="R42" s="151" t="s">
        <v>1341</v>
      </c>
      <c r="S42" s="75"/>
      <c r="T42" s="9"/>
      <c r="U42" s="318"/>
      <c r="V42" s="10"/>
      <c r="W42" s="75"/>
      <c r="X42" s="10"/>
      <c r="Y42" s="659">
        <f>O42+Q42+S42+U42+W42</f>
        <v>89600.47</v>
      </c>
      <c r="Z42" s="551"/>
      <c r="AA42" s="551"/>
      <c r="AB42" s="551"/>
      <c r="AC42" s="551"/>
      <c r="AD42" s="551"/>
      <c r="AE42" s="551"/>
      <c r="AF42" s="551"/>
      <c r="AG42" s="551"/>
      <c r="AH42" s="551"/>
      <c r="AI42" s="551"/>
      <c r="AJ42" s="551"/>
      <c r="AK42" s="551"/>
      <c r="AL42" s="551"/>
      <c r="AM42" s="551"/>
      <c r="AN42" s="551"/>
      <c r="AO42" s="551"/>
      <c r="AP42" s="551"/>
      <c r="AQ42" s="551"/>
      <c r="AR42" s="551"/>
      <c r="AS42" s="551"/>
      <c r="AT42" s="551"/>
      <c r="AU42" s="551"/>
      <c r="AV42" s="551"/>
      <c r="AW42" s="551"/>
      <c r="AX42" s="551"/>
      <c r="AY42" s="551"/>
      <c r="AZ42" s="551"/>
      <c r="BA42" s="551"/>
      <c r="BB42" s="551"/>
      <c r="BC42" s="551"/>
      <c r="BD42" s="551"/>
      <c r="BE42" s="551"/>
      <c r="BF42" s="551"/>
      <c r="BG42" s="551"/>
      <c r="BH42" s="551"/>
      <c r="BI42" s="551"/>
      <c r="BJ42" s="551"/>
      <c r="BK42" s="551"/>
      <c r="BL42" s="551"/>
      <c r="BM42" s="551"/>
      <c r="BN42" s="551"/>
      <c r="BO42" s="551"/>
      <c r="BP42" s="551"/>
      <c r="BQ42" s="551"/>
      <c r="BR42" s="551"/>
      <c r="BS42" s="551"/>
      <c r="BT42" s="551"/>
      <c r="BU42" s="551"/>
      <c r="BV42" s="551"/>
      <c r="BW42" s="551"/>
      <c r="BX42" s="551"/>
      <c r="BY42" s="551"/>
      <c r="BZ42" s="551"/>
      <c r="CA42" s="551"/>
      <c r="CB42" s="551"/>
      <c r="CC42" s="55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</row>
    <row r="43" spans="1:220" s="35" customFormat="1" ht="45" customHeight="1">
      <c r="A43" s="177">
        <v>24</v>
      </c>
      <c r="B43" s="133" t="s">
        <v>26</v>
      </c>
      <c r="C43" s="133" t="s">
        <v>26</v>
      </c>
      <c r="D43" s="259" t="s">
        <v>361</v>
      </c>
      <c r="E43" s="283">
        <v>105</v>
      </c>
      <c r="F43" s="283" t="s">
        <v>18</v>
      </c>
      <c r="G43" s="133" t="s">
        <v>27</v>
      </c>
      <c r="H43" s="133" t="s">
        <v>374</v>
      </c>
      <c r="I43" s="587">
        <v>250000</v>
      </c>
      <c r="J43" s="587">
        <v>550000</v>
      </c>
      <c r="K43" s="447"/>
      <c r="L43" s="351" t="s">
        <v>571</v>
      </c>
      <c r="M43" s="406" t="s">
        <v>451</v>
      </c>
      <c r="N43" s="185">
        <v>8843952411</v>
      </c>
      <c r="O43" s="142">
        <v>110000</v>
      </c>
      <c r="P43" s="148" t="s">
        <v>937</v>
      </c>
      <c r="Q43" s="416"/>
      <c r="R43" s="4"/>
      <c r="S43" s="76"/>
      <c r="T43" s="5"/>
      <c r="U43" s="416"/>
      <c r="V43" s="4"/>
      <c r="W43" s="76"/>
      <c r="X43" s="4"/>
      <c r="Y43" s="665">
        <f>O43+Q43+S43+U43+W43</f>
        <v>110000</v>
      </c>
      <c r="Z43" s="551"/>
      <c r="AA43" s="551"/>
      <c r="AB43" s="551"/>
      <c r="AC43" s="551"/>
      <c r="AD43" s="551"/>
      <c r="AE43" s="551"/>
      <c r="AF43" s="551"/>
      <c r="AG43" s="551"/>
      <c r="AH43" s="551"/>
      <c r="AI43" s="551"/>
      <c r="AJ43" s="551"/>
      <c r="AK43" s="551"/>
      <c r="AL43" s="551"/>
      <c r="AM43" s="551"/>
      <c r="AN43" s="551"/>
      <c r="AO43" s="551"/>
      <c r="AP43" s="551"/>
      <c r="AQ43" s="551"/>
      <c r="AR43" s="551"/>
      <c r="AS43" s="551"/>
      <c r="AT43" s="551"/>
      <c r="AU43" s="551"/>
      <c r="AV43" s="551"/>
      <c r="AW43" s="551"/>
      <c r="AX43" s="551"/>
      <c r="AY43" s="551"/>
      <c r="AZ43" s="551"/>
      <c r="BA43" s="551"/>
      <c r="BB43" s="551"/>
      <c r="BC43" s="551"/>
      <c r="BD43" s="551"/>
      <c r="BE43" s="551"/>
      <c r="BF43" s="551"/>
      <c r="BG43" s="551"/>
      <c r="BH43" s="551"/>
      <c r="BI43" s="551"/>
      <c r="BJ43" s="551"/>
      <c r="BK43" s="551"/>
      <c r="BL43" s="551"/>
      <c r="BM43" s="551"/>
      <c r="BN43" s="551"/>
      <c r="BO43" s="551"/>
      <c r="BP43" s="551"/>
      <c r="BQ43" s="551"/>
      <c r="BR43" s="551"/>
      <c r="BS43" s="551"/>
      <c r="BT43" s="551"/>
      <c r="BU43" s="551"/>
      <c r="BV43" s="551"/>
      <c r="BW43" s="551"/>
      <c r="BX43" s="551"/>
      <c r="BY43" s="551"/>
      <c r="BZ43" s="551"/>
      <c r="CA43" s="551"/>
      <c r="CB43" s="551"/>
      <c r="CC43" s="55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</row>
    <row r="44" spans="1:220" ht="45" customHeight="1">
      <c r="A44" s="177">
        <v>25</v>
      </c>
      <c r="B44" s="133" t="s">
        <v>26</v>
      </c>
      <c r="C44" s="133" t="s">
        <v>26</v>
      </c>
      <c r="D44" s="259" t="s">
        <v>360</v>
      </c>
      <c r="E44" s="283">
        <v>105</v>
      </c>
      <c r="F44" s="283" t="s">
        <v>18</v>
      </c>
      <c r="G44" s="133" t="s">
        <v>247</v>
      </c>
      <c r="H44" s="133" t="s">
        <v>376</v>
      </c>
      <c r="I44" s="587">
        <v>500000</v>
      </c>
      <c r="J44" s="587">
        <v>500000</v>
      </c>
      <c r="K44" s="397" t="s">
        <v>1278</v>
      </c>
      <c r="L44" s="351" t="s">
        <v>572</v>
      </c>
      <c r="M44" s="406" t="s">
        <v>431</v>
      </c>
      <c r="N44" s="185" t="s">
        <v>452</v>
      </c>
      <c r="O44" s="142">
        <v>100000</v>
      </c>
      <c r="P44" s="148" t="s">
        <v>613</v>
      </c>
      <c r="Q44" s="416"/>
      <c r="R44" s="4"/>
      <c r="S44" s="76"/>
      <c r="T44" s="5"/>
      <c r="U44" s="416"/>
      <c r="V44" s="4"/>
      <c r="W44" s="76"/>
      <c r="X44" s="4"/>
      <c r="Y44" s="665">
        <f>O44+Q44+S44+U44+W44</f>
        <v>100000</v>
      </c>
      <c r="Z44" s="551"/>
      <c r="AA44" s="551"/>
      <c r="AB44" s="551"/>
      <c r="AC44" s="551"/>
      <c r="AD44" s="551"/>
      <c r="AE44" s="551"/>
      <c r="AF44" s="551"/>
      <c r="AG44" s="551"/>
      <c r="AH44" s="551"/>
      <c r="AI44" s="551"/>
      <c r="AJ44" s="551"/>
      <c r="AK44" s="551"/>
      <c r="AL44" s="551"/>
      <c r="AM44" s="551"/>
      <c r="AN44" s="551"/>
      <c r="AO44" s="551"/>
      <c r="AP44" s="551"/>
      <c r="AQ44" s="551"/>
      <c r="AR44" s="551"/>
      <c r="AS44" s="551"/>
      <c r="AT44" s="551"/>
      <c r="AU44" s="551"/>
      <c r="AV44" s="551"/>
      <c r="AW44" s="551"/>
      <c r="AX44" s="551"/>
      <c r="AY44" s="551"/>
      <c r="AZ44" s="551"/>
      <c r="BA44" s="551"/>
      <c r="BB44" s="551"/>
      <c r="BC44" s="551"/>
      <c r="BD44" s="551"/>
      <c r="BE44" s="551"/>
      <c r="BF44" s="551"/>
      <c r="BG44" s="551"/>
      <c r="BH44" s="551"/>
      <c r="BI44" s="551"/>
      <c r="BJ44" s="551"/>
      <c r="BK44" s="551"/>
      <c r="BL44" s="551"/>
      <c r="BM44" s="551"/>
      <c r="BN44" s="551"/>
      <c r="BO44" s="551"/>
      <c r="BP44" s="551"/>
      <c r="BQ44" s="551"/>
      <c r="BR44" s="551"/>
      <c r="BS44" s="551"/>
      <c r="BT44" s="551"/>
      <c r="BU44" s="551"/>
      <c r="BV44" s="551"/>
      <c r="BW44" s="551"/>
      <c r="BX44" s="551"/>
      <c r="BY44" s="551"/>
      <c r="BZ44" s="551"/>
      <c r="CA44" s="551"/>
      <c r="CB44" s="551"/>
      <c r="CC44" s="551"/>
    </row>
    <row r="45" spans="1:220" s="35" customFormat="1" ht="45" customHeight="1">
      <c r="A45" s="177">
        <v>26</v>
      </c>
      <c r="B45" s="133" t="s">
        <v>26</v>
      </c>
      <c r="C45" s="133" t="s">
        <v>26</v>
      </c>
      <c r="D45" s="259" t="s">
        <v>359</v>
      </c>
      <c r="E45" s="283">
        <v>105</v>
      </c>
      <c r="F45" s="283" t="s">
        <v>18</v>
      </c>
      <c r="G45" s="133" t="s">
        <v>27</v>
      </c>
      <c r="H45" s="133" t="s">
        <v>377</v>
      </c>
      <c r="I45" s="587">
        <v>120000</v>
      </c>
      <c r="J45" s="587">
        <v>450000</v>
      </c>
      <c r="K45" s="76"/>
      <c r="L45" s="351" t="s">
        <v>571</v>
      </c>
      <c r="M45" s="406" t="s">
        <v>453</v>
      </c>
      <c r="N45" s="185" t="s">
        <v>454</v>
      </c>
      <c r="O45" s="142">
        <v>90000</v>
      </c>
      <c r="P45" s="148" t="s">
        <v>938</v>
      </c>
      <c r="Q45" s="416"/>
      <c r="R45" s="4"/>
      <c r="S45" s="76"/>
      <c r="T45" s="5"/>
      <c r="U45" s="416"/>
      <c r="V45" s="4"/>
      <c r="W45" s="76"/>
      <c r="X45" s="4"/>
      <c r="Y45" s="665">
        <f>O45+Q45+S45+U45+W45</f>
        <v>90000</v>
      </c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1"/>
      <c r="AK45" s="551"/>
      <c r="AL45" s="551"/>
      <c r="AM45" s="551"/>
      <c r="AN45" s="551"/>
      <c r="AO45" s="551"/>
      <c r="AP45" s="551"/>
      <c r="AQ45" s="551"/>
      <c r="AR45" s="551"/>
      <c r="AS45" s="551"/>
      <c r="AT45" s="551"/>
      <c r="AU45" s="551"/>
      <c r="AV45" s="551"/>
      <c r="AW45" s="551"/>
      <c r="AX45" s="551"/>
      <c r="AY45" s="551"/>
      <c r="AZ45" s="551"/>
      <c r="BA45" s="551"/>
      <c r="BB45" s="551"/>
      <c r="BC45" s="551"/>
      <c r="BD45" s="551"/>
      <c r="BE45" s="551"/>
      <c r="BF45" s="551"/>
      <c r="BG45" s="551"/>
      <c r="BH45" s="551"/>
      <c r="BI45" s="551"/>
      <c r="BJ45" s="551"/>
      <c r="BK45" s="551"/>
      <c r="BL45" s="551"/>
      <c r="BM45" s="551"/>
      <c r="BN45" s="551"/>
      <c r="BO45" s="551"/>
      <c r="BP45" s="551"/>
      <c r="BQ45" s="551"/>
      <c r="BR45" s="551"/>
      <c r="BS45" s="551"/>
      <c r="BT45" s="551"/>
      <c r="BU45" s="551"/>
      <c r="BV45" s="551"/>
      <c r="BW45" s="551"/>
      <c r="BX45" s="551"/>
      <c r="BY45" s="551"/>
      <c r="BZ45" s="551"/>
      <c r="CA45" s="551"/>
      <c r="CB45" s="551"/>
      <c r="CC45" s="55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</row>
    <row r="46" spans="1:220" s="35" customFormat="1" ht="45" customHeight="1" thickBot="1">
      <c r="A46" s="254">
        <v>27</v>
      </c>
      <c r="B46" s="264" t="s">
        <v>26</v>
      </c>
      <c r="C46" s="264" t="s">
        <v>26</v>
      </c>
      <c r="D46" s="265" t="s">
        <v>358</v>
      </c>
      <c r="E46" s="284">
        <v>105</v>
      </c>
      <c r="F46" s="284" t="s">
        <v>18</v>
      </c>
      <c r="G46" s="264" t="s">
        <v>27</v>
      </c>
      <c r="H46" s="264" t="s">
        <v>378</v>
      </c>
      <c r="I46" s="589">
        <v>240000</v>
      </c>
      <c r="J46" s="589">
        <v>280000</v>
      </c>
      <c r="K46" s="77"/>
      <c r="L46" s="532" t="s">
        <v>571</v>
      </c>
      <c r="M46" s="407" t="s">
        <v>455</v>
      </c>
      <c r="N46" s="246" t="s">
        <v>456</v>
      </c>
      <c r="O46" s="143">
        <v>48000</v>
      </c>
      <c r="P46" s="149" t="s">
        <v>652</v>
      </c>
      <c r="Q46" s="326"/>
      <c r="R46" s="18"/>
      <c r="S46" s="77"/>
      <c r="T46" s="19"/>
      <c r="U46" s="326"/>
      <c r="V46" s="18"/>
      <c r="W46" s="77"/>
      <c r="X46" s="18"/>
      <c r="Y46" s="660">
        <f>O46+Q46+S46+U46+W46</f>
        <v>48000</v>
      </c>
      <c r="Z46" s="551"/>
      <c r="AA46" s="551"/>
      <c r="AB46" s="551"/>
      <c r="AC46" s="551"/>
      <c r="AD46" s="551"/>
      <c r="AE46" s="551"/>
      <c r="AF46" s="551"/>
      <c r="AG46" s="551"/>
      <c r="AH46" s="551"/>
      <c r="AI46" s="551"/>
      <c r="AJ46" s="551"/>
      <c r="AK46" s="551"/>
      <c r="AL46" s="551"/>
      <c r="AM46" s="551"/>
      <c r="AN46" s="551"/>
      <c r="AO46" s="551"/>
      <c r="AP46" s="551"/>
      <c r="AQ46" s="551"/>
      <c r="AR46" s="551"/>
      <c r="AS46" s="551"/>
      <c r="AT46" s="551"/>
      <c r="AU46" s="551"/>
      <c r="AV46" s="551"/>
      <c r="AW46" s="551"/>
      <c r="AX46" s="551"/>
      <c r="AY46" s="551"/>
      <c r="AZ46" s="551"/>
      <c r="BA46" s="551"/>
      <c r="BB46" s="551"/>
      <c r="BC46" s="551"/>
      <c r="BD46" s="551"/>
      <c r="BE46" s="551"/>
      <c r="BF46" s="551"/>
      <c r="BG46" s="551"/>
      <c r="BH46" s="551"/>
      <c r="BI46" s="551"/>
      <c r="BJ46" s="551"/>
      <c r="BK46" s="551"/>
      <c r="BL46" s="551"/>
      <c r="BM46" s="551"/>
      <c r="BN46" s="551"/>
      <c r="BO46" s="551"/>
      <c r="BP46" s="551"/>
      <c r="BQ46" s="551"/>
      <c r="BR46" s="551"/>
      <c r="BS46" s="551"/>
      <c r="BT46" s="551"/>
      <c r="BU46" s="551"/>
      <c r="BV46" s="551"/>
      <c r="BW46" s="551"/>
      <c r="BX46" s="551"/>
      <c r="BY46" s="551"/>
      <c r="BZ46" s="551"/>
      <c r="CA46" s="551"/>
      <c r="CB46" s="551"/>
      <c r="CC46" s="55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</row>
    <row r="47" spans="1:220" ht="15" customHeight="1">
      <c r="A47" s="301"/>
      <c r="B47" s="590"/>
      <c r="C47" s="590"/>
      <c r="D47" s="591"/>
      <c r="E47" s="301"/>
      <c r="F47" s="301"/>
      <c r="G47" s="590"/>
      <c r="H47" s="590"/>
      <c r="I47" s="592"/>
      <c r="J47" s="593"/>
      <c r="K47" s="65"/>
      <c r="O47" s="65"/>
      <c r="Q47" s="65"/>
      <c r="S47" s="65"/>
      <c r="U47" s="65"/>
      <c r="W47" s="65"/>
      <c r="Y47" s="197"/>
      <c r="Z47" s="551"/>
      <c r="AA47" s="551"/>
      <c r="AB47" s="551"/>
      <c r="AC47" s="551"/>
      <c r="AD47" s="551"/>
      <c r="AE47" s="551"/>
      <c r="AF47" s="551"/>
      <c r="AG47" s="551"/>
      <c r="AH47" s="551"/>
      <c r="AI47" s="551"/>
      <c r="AJ47" s="551"/>
      <c r="AK47" s="551"/>
      <c r="AL47" s="551"/>
      <c r="AM47" s="551"/>
      <c r="AN47" s="551"/>
      <c r="AO47" s="551"/>
      <c r="AP47" s="551"/>
      <c r="AQ47" s="551"/>
      <c r="AR47" s="551"/>
      <c r="AS47" s="551"/>
      <c r="AT47" s="551"/>
      <c r="AU47" s="551"/>
      <c r="AV47" s="551"/>
      <c r="AW47" s="551"/>
      <c r="AX47" s="551"/>
      <c r="AY47" s="551"/>
      <c r="AZ47" s="551"/>
      <c r="BA47" s="551"/>
      <c r="BB47" s="551"/>
      <c r="BC47" s="551"/>
      <c r="BD47" s="551"/>
      <c r="BE47" s="551"/>
      <c r="BF47" s="551"/>
      <c r="BG47" s="551"/>
      <c r="BH47" s="551"/>
      <c r="BI47" s="551"/>
      <c r="BJ47" s="551"/>
      <c r="BK47" s="551"/>
      <c r="BL47" s="551"/>
      <c r="BM47" s="551"/>
      <c r="BN47" s="551"/>
      <c r="BO47" s="551"/>
      <c r="BP47" s="551"/>
      <c r="BQ47" s="551"/>
      <c r="BR47" s="551"/>
      <c r="BS47" s="551"/>
      <c r="BT47" s="551"/>
      <c r="BU47" s="551"/>
      <c r="BV47" s="551"/>
      <c r="BW47" s="551"/>
      <c r="BX47" s="551"/>
      <c r="BY47" s="551"/>
      <c r="BZ47" s="551"/>
      <c r="CA47" s="551"/>
      <c r="CB47" s="551"/>
      <c r="CC47" s="551"/>
    </row>
    <row r="48" spans="1:220" ht="15" customHeight="1">
      <c r="A48" s="301"/>
      <c r="B48" s="590"/>
      <c r="C48" s="590"/>
      <c r="D48" s="591"/>
      <c r="E48" s="301"/>
      <c r="F48" s="301"/>
      <c r="G48" s="298"/>
      <c r="H48" s="268" t="s">
        <v>670</v>
      </c>
      <c r="I48" s="594">
        <f>I42+I43+I44+I45+I46</f>
        <v>1290000</v>
      </c>
      <c r="J48" s="594">
        <f>J42+J43+J44+J45+J46</f>
        <v>1960000</v>
      </c>
      <c r="K48" s="332"/>
      <c r="O48" s="220">
        <f>O42+O43+O44+O45+O46</f>
        <v>384000</v>
      </c>
      <c r="P48" s="219"/>
      <c r="Q48" s="220">
        <f>Q42+Q43+Q44+Q45+Q46</f>
        <v>53600.47</v>
      </c>
      <c r="S48" s="220">
        <f>S42+S43+S44+S45+S46</f>
        <v>0</v>
      </c>
      <c r="U48" s="220">
        <f>U42+U43+U44+U45+U46</f>
        <v>0</v>
      </c>
      <c r="W48" s="220">
        <f>W42+W43+W44+W45+W46</f>
        <v>0</v>
      </c>
      <c r="Y48" s="197"/>
      <c r="Z48" s="551"/>
      <c r="AA48" s="551"/>
      <c r="AB48" s="551"/>
      <c r="AC48" s="551"/>
      <c r="AD48" s="551"/>
      <c r="AE48" s="551"/>
      <c r="AF48" s="551"/>
      <c r="AG48" s="551"/>
      <c r="AH48" s="551"/>
      <c r="AI48" s="551"/>
      <c r="AJ48" s="551"/>
      <c r="AK48" s="551"/>
      <c r="AL48" s="551"/>
      <c r="AM48" s="551"/>
      <c r="AN48" s="551"/>
      <c r="AO48" s="551"/>
      <c r="AP48" s="551"/>
      <c r="AQ48" s="551"/>
      <c r="AR48" s="551"/>
      <c r="AS48" s="551"/>
      <c r="AT48" s="551"/>
      <c r="AU48" s="551"/>
      <c r="AV48" s="551"/>
      <c r="AW48" s="551"/>
      <c r="AX48" s="551"/>
      <c r="AY48" s="551"/>
      <c r="AZ48" s="551"/>
      <c r="BA48" s="551"/>
      <c r="BB48" s="551"/>
      <c r="BC48" s="551"/>
      <c r="BD48" s="551"/>
      <c r="BE48" s="551"/>
      <c r="BF48" s="551"/>
      <c r="BG48" s="551"/>
      <c r="BH48" s="551"/>
      <c r="BI48" s="551"/>
      <c r="BJ48" s="551"/>
      <c r="BK48" s="551"/>
      <c r="BL48" s="551"/>
      <c r="BM48" s="551"/>
      <c r="BN48" s="551"/>
      <c r="BO48" s="551"/>
      <c r="BP48" s="551"/>
      <c r="BQ48" s="551"/>
      <c r="BR48" s="551"/>
      <c r="BS48" s="551"/>
      <c r="BT48" s="551"/>
      <c r="BU48" s="551"/>
      <c r="BV48" s="551"/>
      <c r="BW48" s="551"/>
      <c r="BX48" s="551"/>
      <c r="BY48" s="551"/>
      <c r="BZ48" s="551"/>
      <c r="CA48" s="551"/>
      <c r="CB48" s="551"/>
      <c r="CC48" s="551"/>
    </row>
    <row r="49" spans="1:220" ht="15" customHeight="1" thickBot="1">
      <c r="A49" s="301"/>
      <c r="B49" s="590"/>
      <c r="C49" s="590"/>
      <c r="D49" s="591"/>
      <c r="E49" s="301"/>
      <c r="F49" s="301"/>
      <c r="G49" s="590"/>
      <c r="H49" s="590"/>
      <c r="I49" s="592"/>
      <c r="J49" s="593"/>
      <c r="K49" s="65"/>
      <c r="O49" s="65"/>
      <c r="Q49" s="65"/>
      <c r="S49" s="65"/>
      <c r="U49" s="65"/>
      <c r="W49" s="65"/>
      <c r="Y49" s="197"/>
      <c r="Z49" s="551"/>
      <c r="AA49" s="551"/>
      <c r="AB49" s="551"/>
      <c r="AC49" s="551"/>
      <c r="AD49" s="551"/>
      <c r="AE49" s="551"/>
      <c r="AF49" s="551"/>
      <c r="AG49" s="551"/>
      <c r="AH49" s="551"/>
      <c r="AI49" s="551"/>
      <c r="AJ49" s="551"/>
      <c r="AK49" s="551"/>
      <c r="AL49" s="551"/>
      <c r="AM49" s="551"/>
      <c r="AN49" s="551"/>
      <c r="AO49" s="551"/>
      <c r="AP49" s="551"/>
      <c r="AQ49" s="551"/>
      <c r="AR49" s="551"/>
      <c r="AS49" s="551"/>
      <c r="AT49" s="551"/>
      <c r="AU49" s="551"/>
      <c r="AV49" s="551"/>
      <c r="AW49" s="551"/>
      <c r="AX49" s="551"/>
      <c r="AY49" s="551"/>
      <c r="AZ49" s="551"/>
      <c r="BA49" s="551"/>
      <c r="BB49" s="551"/>
      <c r="BC49" s="551"/>
      <c r="BD49" s="551"/>
      <c r="BE49" s="551"/>
      <c r="BF49" s="551"/>
      <c r="BG49" s="551"/>
      <c r="BH49" s="551"/>
      <c r="BI49" s="551"/>
      <c r="BJ49" s="551"/>
      <c r="BK49" s="551"/>
      <c r="BL49" s="551"/>
      <c r="BM49" s="551"/>
      <c r="BN49" s="551"/>
      <c r="BO49" s="551"/>
      <c r="BP49" s="551"/>
      <c r="BQ49" s="551"/>
      <c r="BR49" s="551"/>
      <c r="BS49" s="551"/>
      <c r="BT49" s="551"/>
      <c r="BU49" s="551"/>
      <c r="BV49" s="551"/>
      <c r="BW49" s="551"/>
      <c r="BX49" s="551"/>
      <c r="BY49" s="551"/>
      <c r="BZ49" s="551"/>
      <c r="CA49" s="551"/>
      <c r="CB49" s="551"/>
      <c r="CC49" s="551"/>
    </row>
    <row r="50" spans="1:220" ht="84.95" customHeight="1">
      <c r="A50" s="176">
        <v>28</v>
      </c>
      <c r="B50" s="260" t="s">
        <v>28</v>
      </c>
      <c r="C50" s="260" t="s">
        <v>28</v>
      </c>
      <c r="D50" s="261" t="s">
        <v>927</v>
      </c>
      <c r="E50" s="282">
        <v>105</v>
      </c>
      <c r="F50" s="282" t="s">
        <v>18</v>
      </c>
      <c r="G50" s="260" t="s">
        <v>29</v>
      </c>
      <c r="H50" s="260" t="s">
        <v>970</v>
      </c>
      <c r="I50" s="585">
        <v>210000</v>
      </c>
      <c r="J50" s="595">
        <v>210000</v>
      </c>
      <c r="K50" s="398" t="s">
        <v>1235</v>
      </c>
      <c r="L50" s="531" t="s">
        <v>573</v>
      </c>
      <c r="M50" s="405" t="s">
        <v>228</v>
      </c>
      <c r="N50" s="137" t="s">
        <v>457</v>
      </c>
      <c r="O50" s="141">
        <v>42000</v>
      </c>
      <c r="P50" s="150" t="s">
        <v>434</v>
      </c>
      <c r="Q50" s="141">
        <v>70842.039999999994</v>
      </c>
      <c r="R50" s="150" t="s">
        <v>1270</v>
      </c>
      <c r="S50" s="75"/>
      <c r="T50" s="9"/>
      <c r="U50" s="75"/>
      <c r="V50" s="10"/>
      <c r="W50" s="75"/>
      <c r="X50" s="10"/>
      <c r="Y50" s="659">
        <f>O50+Q50+S50+U50+W50</f>
        <v>112842.04</v>
      </c>
      <c r="Z50" s="551"/>
      <c r="AA50" s="551"/>
      <c r="AB50" s="551"/>
      <c r="AC50" s="551"/>
      <c r="AD50" s="551"/>
      <c r="AE50" s="551"/>
      <c r="AF50" s="551"/>
      <c r="AG50" s="551"/>
      <c r="AH50" s="551"/>
      <c r="AI50" s="551"/>
      <c r="AJ50" s="551"/>
      <c r="AK50" s="551"/>
      <c r="AL50" s="551"/>
      <c r="AM50" s="551"/>
      <c r="AN50" s="551"/>
      <c r="AO50" s="551"/>
      <c r="AP50" s="551"/>
      <c r="AQ50" s="551"/>
      <c r="AR50" s="551"/>
      <c r="AS50" s="551"/>
      <c r="AT50" s="551"/>
      <c r="AU50" s="551"/>
      <c r="AV50" s="551"/>
      <c r="AW50" s="551"/>
      <c r="AX50" s="551"/>
      <c r="AY50" s="551"/>
      <c r="AZ50" s="551"/>
      <c r="BA50" s="551"/>
      <c r="BB50" s="551"/>
      <c r="BC50" s="551"/>
      <c r="BD50" s="551"/>
      <c r="BE50" s="551"/>
      <c r="BF50" s="551"/>
      <c r="BG50" s="551"/>
      <c r="BH50" s="551"/>
      <c r="BI50" s="551"/>
      <c r="BJ50" s="551"/>
      <c r="BK50" s="551"/>
      <c r="BL50" s="551"/>
      <c r="BM50" s="551"/>
      <c r="BN50" s="551"/>
      <c r="BO50" s="551"/>
      <c r="BP50" s="551"/>
      <c r="BQ50" s="551"/>
      <c r="BR50" s="551"/>
      <c r="BS50" s="551"/>
      <c r="BT50" s="551"/>
      <c r="BU50" s="551"/>
      <c r="BV50" s="551"/>
      <c r="BW50" s="551"/>
      <c r="BX50" s="551"/>
      <c r="BY50" s="551"/>
      <c r="BZ50" s="551"/>
      <c r="CA50" s="551"/>
      <c r="CB50" s="551"/>
      <c r="CC50" s="551"/>
    </row>
    <row r="51" spans="1:220" ht="84.95" customHeight="1">
      <c r="A51" s="177">
        <v>29</v>
      </c>
      <c r="B51" s="133" t="s">
        <v>28</v>
      </c>
      <c r="C51" s="133" t="s">
        <v>28</v>
      </c>
      <c r="D51" s="259" t="s">
        <v>1159</v>
      </c>
      <c r="E51" s="283">
        <v>105</v>
      </c>
      <c r="F51" s="283" t="s">
        <v>18</v>
      </c>
      <c r="G51" s="133" t="s">
        <v>29</v>
      </c>
      <c r="H51" s="133" t="s">
        <v>971</v>
      </c>
      <c r="I51" s="428">
        <v>570000</v>
      </c>
      <c r="J51" s="599">
        <v>570000</v>
      </c>
      <c r="K51" s="397" t="s">
        <v>1228</v>
      </c>
      <c r="L51" s="351" t="s">
        <v>573</v>
      </c>
      <c r="M51" s="406" t="s">
        <v>229</v>
      </c>
      <c r="N51" s="139" t="s">
        <v>459</v>
      </c>
      <c r="O51" s="142">
        <v>114000</v>
      </c>
      <c r="P51" s="148" t="s">
        <v>433</v>
      </c>
      <c r="Q51" s="142">
        <v>170928.28</v>
      </c>
      <c r="R51" s="425" t="s">
        <v>1139</v>
      </c>
      <c r="S51" s="76"/>
      <c r="T51" s="5"/>
      <c r="U51" s="76"/>
      <c r="V51" s="4"/>
      <c r="W51" s="76"/>
      <c r="X51" s="4"/>
      <c r="Y51" s="665">
        <f>O51+Q51+S51+U51+W51</f>
        <v>284928.28000000003</v>
      </c>
      <c r="Z51" s="551"/>
      <c r="AA51" s="551"/>
      <c r="AB51" s="551"/>
      <c r="AC51" s="551"/>
      <c r="AD51" s="551"/>
      <c r="AE51" s="551"/>
      <c r="AF51" s="551"/>
      <c r="AG51" s="551"/>
      <c r="AH51" s="551"/>
      <c r="AI51" s="551"/>
      <c r="AJ51" s="551"/>
      <c r="AK51" s="551"/>
      <c r="AL51" s="551"/>
      <c r="AM51" s="551"/>
      <c r="AN51" s="551"/>
      <c r="AO51" s="551"/>
      <c r="AP51" s="551"/>
      <c r="AQ51" s="551"/>
      <c r="AR51" s="551"/>
      <c r="AS51" s="551"/>
      <c r="AT51" s="551"/>
      <c r="AU51" s="551"/>
      <c r="AV51" s="551"/>
      <c r="AW51" s="551"/>
      <c r="AX51" s="551"/>
      <c r="AY51" s="551"/>
      <c r="AZ51" s="551"/>
      <c r="BA51" s="551"/>
      <c r="BB51" s="551"/>
      <c r="BC51" s="551"/>
      <c r="BD51" s="551"/>
      <c r="BE51" s="551"/>
      <c r="BF51" s="551"/>
      <c r="BG51" s="551"/>
      <c r="BH51" s="551"/>
      <c r="BI51" s="551"/>
      <c r="BJ51" s="551"/>
      <c r="BK51" s="551"/>
      <c r="BL51" s="551"/>
      <c r="BM51" s="551"/>
      <c r="BN51" s="551"/>
      <c r="BO51" s="551"/>
      <c r="BP51" s="551"/>
      <c r="BQ51" s="551"/>
      <c r="BR51" s="551"/>
      <c r="BS51" s="551"/>
      <c r="BT51" s="551"/>
      <c r="BU51" s="551"/>
      <c r="BV51" s="551"/>
      <c r="BW51" s="551"/>
      <c r="BX51" s="551"/>
      <c r="BY51" s="551"/>
      <c r="BZ51" s="551"/>
      <c r="CA51" s="551"/>
      <c r="CB51" s="551"/>
      <c r="CC51" s="551"/>
    </row>
    <row r="52" spans="1:220" ht="84.95" customHeight="1" thickBot="1">
      <c r="A52" s="254">
        <v>30</v>
      </c>
      <c r="B52" s="264" t="s">
        <v>28</v>
      </c>
      <c r="C52" s="264" t="s">
        <v>28</v>
      </c>
      <c r="D52" s="265" t="s">
        <v>342</v>
      </c>
      <c r="E52" s="284">
        <v>105</v>
      </c>
      <c r="F52" s="284" t="s">
        <v>18</v>
      </c>
      <c r="G52" s="264" t="s">
        <v>30</v>
      </c>
      <c r="H52" s="264" t="s">
        <v>248</v>
      </c>
      <c r="I52" s="588">
        <v>350000</v>
      </c>
      <c r="J52" s="596">
        <v>350000</v>
      </c>
      <c r="K52" s="400" t="s">
        <v>1252</v>
      </c>
      <c r="L52" s="532" t="s">
        <v>573</v>
      </c>
      <c r="M52" s="407" t="s">
        <v>230</v>
      </c>
      <c r="N52" s="138" t="s">
        <v>458</v>
      </c>
      <c r="O52" s="143">
        <v>70000</v>
      </c>
      <c r="P52" s="149" t="s">
        <v>432</v>
      </c>
      <c r="Q52" s="647"/>
      <c r="R52" s="648"/>
      <c r="S52" s="77"/>
      <c r="T52" s="19"/>
      <c r="U52" s="77"/>
      <c r="V52" s="18"/>
      <c r="W52" s="77"/>
      <c r="X52" s="18"/>
      <c r="Y52" s="660">
        <f>O52+Q52+S52+U52+W52</f>
        <v>70000</v>
      </c>
      <c r="Z52" s="551"/>
      <c r="AA52" s="551"/>
      <c r="AB52" s="551"/>
      <c r="AC52" s="551"/>
      <c r="AD52" s="551"/>
      <c r="AE52" s="551"/>
      <c r="AF52" s="551"/>
      <c r="AG52" s="551"/>
      <c r="AH52" s="551"/>
      <c r="AI52" s="551"/>
      <c r="AJ52" s="551"/>
      <c r="AK52" s="551"/>
      <c r="AL52" s="551"/>
      <c r="AM52" s="551"/>
      <c r="AN52" s="551"/>
      <c r="AO52" s="551"/>
      <c r="AP52" s="551"/>
      <c r="AQ52" s="551"/>
      <c r="AR52" s="551"/>
      <c r="AS52" s="551"/>
      <c r="AT52" s="551"/>
      <c r="AU52" s="551"/>
      <c r="AV52" s="551"/>
      <c r="AW52" s="551"/>
      <c r="AX52" s="551"/>
      <c r="AY52" s="551"/>
      <c r="AZ52" s="551"/>
      <c r="BA52" s="551"/>
      <c r="BB52" s="551"/>
      <c r="BC52" s="551"/>
      <c r="BD52" s="551"/>
      <c r="BE52" s="551"/>
      <c r="BF52" s="551"/>
      <c r="BG52" s="551"/>
      <c r="BH52" s="551"/>
      <c r="BI52" s="551"/>
      <c r="BJ52" s="551"/>
      <c r="BK52" s="551"/>
      <c r="BL52" s="551"/>
      <c r="BM52" s="551"/>
      <c r="BN52" s="551"/>
      <c r="BO52" s="551"/>
      <c r="BP52" s="551"/>
      <c r="BQ52" s="551"/>
      <c r="BR52" s="551"/>
      <c r="BS52" s="551"/>
      <c r="BT52" s="551"/>
      <c r="BU52" s="551"/>
      <c r="BV52" s="551"/>
      <c r="BW52" s="551"/>
      <c r="BX52" s="551"/>
      <c r="BY52" s="551"/>
      <c r="BZ52" s="551"/>
      <c r="CA52" s="551"/>
      <c r="CB52" s="551"/>
      <c r="CC52" s="551"/>
    </row>
    <row r="53" spans="1:220">
      <c r="A53" s="301"/>
      <c r="B53" s="590"/>
      <c r="C53" s="590"/>
      <c r="D53" s="591"/>
      <c r="E53" s="301"/>
      <c r="F53" s="301"/>
      <c r="G53" s="590"/>
      <c r="H53" s="590"/>
      <c r="I53" s="592"/>
      <c r="J53" s="593"/>
      <c r="K53" s="65"/>
      <c r="O53" s="65"/>
      <c r="Q53" s="65"/>
      <c r="S53" s="65"/>
      <c r="U53" s="65"/>
      <c r="W53" s="65"/>
      <c r="Y53" s="197"/>
      <c r="Z53" s="551"/>
      <c r="AA53" s="551"/>
      <c r="AB53" s="551"/>
      <c r="AC53" s="551"/>
      <c r="AD53" s="551"/>
      <c r="AE53" s="551"/>
      <c r="AF53" s="551"/>
      <c r="AG53" s="551"/>
      <c r="AH53" s="551"/>
      <c r="AI53" s="551"/>
      <c r="AJ53" s="551"/>
      <c r="AK53" s="551"/>
      <c r="AL53" s="551"/>
      <c r="AM53" s="551"/>
      <c r="AN53" s="551"/>
      <c r="AO53" s="551"/>
      <c r="AP53" s="551"/>
      <c r="AQ53" s="551"/>
      <c r="AR53" s="551"/>
      <c r="AS53" s="551"/>
      <c r="AT53" s="551"/>
      <c r="AU53" s="551"/>
      <c r="AV53" s="551"/>
      <c r="AW53" s="551"/>
      <c r="AX53" s="551"/>
      <c r="AY53" s="551"/>
      <c r="AZ53" s="551"/>
      <c r="BA53" s="551"/>
      <c r="BB53" s="551"/>
      <c r="BC53" s="551"/>
      <c r="BD53" s="551"/>
      <c r="BE53" s="551"/>
      <c r="BF53" s="551"/>
      <c r="BG53" s="551"/>
      <c r="BH53" s="551"/>
      <c r="BI53" s="551"/>
      <c r="BJ53" s="551"/>
      <c r="BK53" s="551"/>
      <c r="BL53" s="551"/>
      <c r="BM53" s="551"/>
      <c r="BN53" s="551"/>
      <c r="BO53" s="551"/>
      <c r="BP53" s="551"/>
      <c r="BQ53" s="551"/>
      <c r="BR53" s="551"/>
      <c r="BS53" s="551"/>
      <c r="BT53" s="551"/>
      <c r="BU53" s="551"/>
      <c r="BV53" s="551"/>
      <c r="BW53" s="551"/>
      <c r="BX53" s="551"/>
      <c r="BY53" s="551"/>
      <c r="BZ53" s="551"/>
      <c r="CA53" s="551"/>
      <c r="CB53" s="551"/>
      <c r="CC53" s="551"/>
    </row>
    <row r="54" spans="1:220">
      <c r="A54" s="301"/>
      <c r="B54" s="590"/>
      <c r="C54" s="590"/>
      <c r="D54" s="591"/>
      <c r="E54" s="301"/>
      <c r="F54" s="301"/>
      <c r="G54" s="298"/>
      <c r="H54" s="268" t="s">
        <v>659</v>
      </c>
      <c r="I54" s="594">
        <f>I50+I51+I52</f>
        <v>1130000</v>
      </c>
      <c r="J54" s="594">
        <f>J50+J51+J52</f>
        <v>1130000</v>
      </c>
      <c r="K54" s="332"/>
      <c r="O54" s="220">
        <f>O50+O51+O52</f>
        <v>226000</v>
      </c>
      <c r="P54" s="219"/>
      <c r="Q54" s="220">
        <f>Q50+Q51+Q52</f>
        <v>241770.32</v>
      </c>
      <c r="S54" s="220">
        <f>S50+S51+S52</f>
        <v>0</v>
      </c>
      <c r="U54" s="220">
        <f>U50+U51+U52</f>
        <v>0</v>
      </c>
      <c r="W54" s="220">
        <f>W50+W51+W52</f>
        <v>0</v>
      </c>
      <c r="Y54" s="197"/>
      <c r="Z54" s="551"/>
      <c r="AA54" s="551"/>
      <c r="AB54" s="551"/>
      <c r="AC54" s="551"/>
      <c r="AD54" s="551"/>
      <c r="AE54" s="551"/>
      <c r="AF54" s="551"/>
      <c r="AG54" s="551"/>
      <c r="AH54" s="551"/>
      <c r="AI54" s="551"/>
      <c r="AJ54" s="551"/>
      <c r="AK54" s="551"/>
      <c r="AL54" s="551"/>
      <c r="AM54" s="551"/>
      <c r="AN54" s="551"/>
      <c r="AO54" s="551"/>
      <c r="AP54" s="551"/>
      <c r="AQ54" s="551"/>
      <c r="AR54" s="551"/>
      <c r="AS54" s="551"/>
      <c r="AT54" s="551"/>
      <c r="AU54" s="551"/>
      <c r="AV54" s="551"/>
      <c r="AW54" s="551"/>
      <c r="AX54" s="551"/>
      <c r="AY54" s="551"/>
      <c r="AZ54" s="551"/>
      <c r="BA54" s="551"/>
      <c r="BB54" s="551"/>
      <c r="BC54" s="551"/>
      <c r="BD54" s="551"/>
      <c r="BE54" s="551"/>
      <c r="BF54" s="551"/>
      <c r="BG54" s="551"/>
      <c r="BH54" s="551"/>
      <c r="BI54" s="551"/>
      <c r="BJ54" s="551"/>
      <c r="BK54" s="551"/>
      <c r="BL54" s="551"/>
      <c r="BM54" s="551"/>
      <c r="BN54" s="551"/>
      <c r="BO54" s="551"/>
      <c r="BP54" s="551"/>
      <c r="BQ54" s="551"/>
      <c r="BR54" s="551"/>
      <c r="BS54" s="551"/>
      <c r="BT54" s="551"/>
      <c r="BU54" s="551"/>
      <c r="BV54" s="551"/>
      <c r="BW54" s="551"/>
      <c r="BX54" s="551"/>
      <c r="BY54" s="551"/>
      <c r="BZ54" s="551"/>
      <c r="CA54" s="551"/>
      <c r="CB54" s="551"/>
      <c r="CC54" s="551"/>
    </row>
    <row r="55" spans="1:220" ht="15.75" thickBot="1">
      <c r="A55" s="301"/>
      <c r="B55" s="590"/>
      <c r="C55" s="590"/>
      <c r="D55" s="591"/>
      <c r="E55" s="301"/>
      <c r="F55" s="301"/>
      <c r="G55" s="590"/>
      <c r="H55" s="590"/>
      <c r="I55" s="592"/>
      <c r="J55" s="593"/>
      <c r="K55" s="65"/>
      <c r="O55" s="65"/>
      <c r="Q55" s="65"/>
      <c r="S55" s="65"/>
      <c r="U55" s="65"/>
      <c r="W55" s="65"/>
      <c r="Y55" s="197"/>
      <c r="Z55" s="551"/>
      <c r="AA55" s="551"/>
      <c r="AB55" s="551"/>
      <c r="AC55" s="551"/>
      <c r="AD55" s="551"/>
      <c r="AE55" s="551"/>
      <c r="AF55" s="551"/>
      <c r="AG55" s="551"/>
      <c r="AH55" s="551"/>
      <c r="AI55" s="551"/>
      <c r="AJ55" s="551"/>
      <c r="AK55" s="551"/>
      <c r="AL55" s="551"/>
      <c r="AM55" s="551"/>
      <c r="AN55" s="551"/>
      <c r="AO55" s="551"/>
      <c r="AP55" s="551"/>
      <c r="AQ55" s="551"/>
      <c r="AR55" s="551"/>
      <c r="AS55" s="551"/>
      <c r="AT55" s="551"/>
      <c r="AU55" s="551"/>
      <c r="AV55" s="551"/>
      <c r="AW55" s="551"/>
      <c r="AX55" s="551"/>
      <c r="AY55" s="551"/>
      <c r="AZ55" s="551"/>
      <c r="BA55" s="551"/>
      <c r="BB55" s="551"/>
      <c r="BC55" s="551"/>
      <c r="BD55" s="551"/>
      <c r="BE55" s="551"/>
      <c r="BF55" s="551"/>
      <c r="BG55" s="551"/>
      <c r="BH55" s="551"/>
      <c r="BI55" s="551"/>
      <c r="BJ55" s="551"/>
      <c r="BK55" s="551"/>
      <c r="BL55" s="551"/>
      <c r="BM55" s="551"/>
      <c r="BN55" s="551"/>
      <c r="BO55" s="551"/>
      <c r="BP55" s="551"/>
      <c r="BQ55" s="551"/>
      <c r="BR55" s="551"/>
      <c r="BS55" s="551"/>
      <c r="BT55" s="551"/>
      <c r="BU55" s="551"/>
      <c r="BV55" s="551"/>
      <c r="BW55" s="551"/>
      <c r="BX55" s="551"/>
      <c r="BY55" s="551"/>
      <c r="BZ55" s="551"/>
      <c r="CA55" s="551"/>
      <c r="CB55" s="551"/>
      <c r="CC55" s="551"/>
    </row>
    <row r="56" spans="1:220" s="33" customFormat="1" ht="45" customHeight="1">
      <c r="A56" s="600">
        <v>31</v>
      </c>
      <c r="B56" s="260" t="s">
        <v>31</v>
      </c>
      <c r="C56" s="260" t="s">
        <v>31</v>
      </c>
      <c r="D56" s="261" t="s">
        <v>355</v>
      </c>
      <c r="E56" s="282">
        <v>105</v>
      </c>
      <c r="F56" s="282" t="s">
        <v>18</v>
      </c>
      <c r="G56" s="260" t="s">
        <v>32</v>
      </c>
      <c r="H56" s="260" t="s">
        <v>293</v>
      </c>
      <c r="I56" s="585">
        <v>500000</v>
      </c>
      <c r="J56" s="595">
        <v>500000</v>
      </c>
      <c r="K56" s="398" t="s">
        <v>1221</v>
      </c>
      <c r="L56" s="531" t="s">
        <v>573</v>
      </c>
      <c r="M56" s="405" t="s">
        <v>157</v>
      </c>
      <c r="N56" s="184" t="s">
        <v>460</v>
      </c>
      <c r="O56" s="141">
        <f t="shared" ref="O56:O87" si="2">I56*0.2</f>
        <v>100000</v>
      </c>
      <c r="P56" s="150" t="s">
        <v>382</v>
      </c>
      <c r="Q56" s="477">
        <v>184642.95</v>
      </c>
      <c r="R56" s="335" t="s">
        <v>1017</v>
      </c>
      <c r="S56" s="497">
        <v>184642.95</v>
      </c>
      <c r="T56" s="233" t="s">
        <v>1339</v>
      </c>
      <c r="U56" s="75"/>
      <c r="V56" s="10"/>
      <c r="W56" s="75"/>
      <c r="X56" s="10"/>
      <c r="Y56" s="659">
        <f t="shared" ref="Y56:Y87" si="3">O56+Q56+S56+U56+W56</f>
        <v>469285.9</v>
      </c>
      <c r="Z56" s="551"/>
      <c r="AA56" s="551"/>
      <c r="AB56" s="551"/>
      <c r="AC56" s="551"/>
      <c r="AD56" s="551"/>
      <c r="AE56" s="551"/>
      <c r="AF56" s="551"/>
      <c r="AG56" s="551"/>
      <c r="AH56" s="551"/>
      <c r="AI56" s="551"/>
      <c r="AJ56" s="551"/>
      <c r="AK56" s="551"/>
      <c r="AL56" s="551"/>
      <c r="AM56" s="551"/>
      <c r="AN56" s="551"/>
      <c r="AO56" s="551"/>
      <c r="AP56" s="551"/>
      <c r="AQ56" s="551"/>
      <c r="AR56" s="551"/>
      <c r="AS56" s="551"/>
      <c r="AT56" s="551"/>
      <c r="AU56" s="551"/>
      <c r="AV56" s="551"/>
      <c r="AW56" s="551"/>
      <c r="AX56" s="551"/>
      <c r="AY56" s="551"/>
      <c r="AZ56" s="551"/>
      <c r="BA56" s="551"/>
      <c r="BB56" s="551"/>
      <c r="BC56" s="551"/>
      <c r="BD56" s="551"/>
      <c r="BE56" s="551"/>
      <c r="BF56" s="551"/>
      <c r="BG56" s="551"/>
      <c r="BH56" s="551"/>
      <c r="BI56" s="551"/>
      <c r="BJ56" s="551"/>
      <c r="BK56" s="551"/>
      <c r="BL56" s="551"/>
      <c r="BM56" s="551"/>
      <c r="BN56" s="551"/>
      <c r="BO56" s="551"/>
      <c r="BP56" s="551"/>
      <c r="BQ56" s="551"/>
      <c r="BR56" s="551"/>
      <c r="BS56" s="551"/>
      <c r="BT56" s="551"/>
      <c r="BU56" s="551"/>
      <c r="BV56" s="551"/>
      <c r="BW56" s="551"/>
      <c r="BX56" s="551"/>
      <c r="BY56" s="551"/>
      <c r="BZ56" s="551"/>
      <c r="CA56" s="551"/>
      <c r="CB56" s="551"/>
      <c r="CC56" s="55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</row>
    <row r="57" spans="1:220" s="33" customFormat="1" ht="45" customHeight="1">
      <c r="A57" s="177">
        <v>32</v>
      </c>
      <c r="B57" s="133" t="s">
        <v>31</v>
      </c>
      <c r="C57" s="133" t="s">
        <v>31</v>
      </c>
      <c r="D57" s="259" t="s">
        <v>608</v>
      </c>
      <c r="E57" s="283">
        <v>105</v>
      </c>
      <c r="F57" s="283" t="s">
        <v>18</v>
      </c>
      <c r="G57" s="133" t="s">
        <v>249</v>
      </c>
      <c r="H57" s="133" t="s">
        <v>250</v>
      </c>
      <c r="I57" s="428">
        <v>440000</v>
      </c>
      <c r="J57" s="599">
        <v>440000</v>
      </c>
      <c r="K57" s="397" t="s">
        <v>1238</v>
      </c>
      <c r="L57" s="351" t="s">
        <v>574</v>
      </c>
      <c r="M57" s="406" t="s">
        <v>166</v>
      </c>
      <c r="N57" s="185">
        <v>8843881978</v>
      </c>
      <c r="O57" s="142">
        <f t="shared" si="2"/>
        <v>88000</v>
      </c>
      <c r="P57" s="148" t="s">
        <v>379</v>
      </c>
      <c r="Q57" s="352">
        <v>140883.64000000001</v>
      </c>
      <c r="R57" s="350" t="s">
        <v>1191</v>
      </c>
      <c r="S57" s="142">
        <v>140883.63</v>
      </c>
      <c r="T57" s="350" t="s">
        <v>1289</v>
      </c>
      <c r="U57" s="142">
        <v>79875.87</v>
      </c>
      <c r="V57" s="234" t="s">
        <v>1333</v>
      </c>
      <c r="W57" s="142">
        <v>19968.97</v>
      </c>
      <c r="X57" s="234" t="s">
        <v>1350</v>
      </c>
      <c r="Y57" s="665">
        <f t="shared" si="3"/>
        <v>469612.11</v>
      </c>
      <c r="Z57" s="551"/>
      <c r="AA57" s="551"/>
      <c r="AB57" s="551"/>
      <c r="AC57" s="551"/>
      <c r="AD57" s="551"/>
      <c r="AE57" s="551"/>
      <c r="AF57" s="551"/>
      <c r="AG57" s="551"/>
      <c r="AH57" s="551"/>
      <c r="AI57" s="551"/>
      <c r="AJ57" s="551"/>
      <c r="AK57" s="551"/>
      <c r="AL57" s="551"/>
      <c r="AM57" s="551"/>
      <c r="AN57" s="551"/>
      <c r="AO57" s="551"/>
      <c r="AP57" s="551"/>
      <c r="AQ57" s="551"/>
      <c r="AR57" s="551"/>
      <c r="AS57" s="551"/>
      <c r="AT57" s="551"/>
      <c r="AU57" s="551"/>
      <c r="AV57" s="551"/>
      <c r="AW57" s="551"/>
      <c r="AX57" s="551"/>
      <c r="AY57" s="551"/>
      <c r="AZ57" s="551"/>
      <c r="BA57" s="551"/>
      <c r="BB57" s="551"/>
      <c r="BC57" s="551"/>
      <c r="BD57" s="551"/>
      <c r="BE57" s="551"/>
      <c r="BF57" s="551"/>
      <c r="BG57" s="551"/>
      <c r="BH57" s="551"/>
      <c r="BI57" s="551"/>
      <c r="BJ57" s="551"/>
      <c r="BK57" s="551"/>
      <c r="BL57" s="551"/>
      <c r="BM57" s="551"/>
      <c r="BN57" s="551"/>
      <c r="BO57" s="551"/>
      <c r="BP57" s="551"/>
      <c r="BQ57" s="551"/>
      <c r="BR57" s="551"/>
      <c r="BS57" s="551"/>
      <c r="BT57" s="551"/>
      <c r="BU57" s="551"/>
      <c r="BV57" s="551"/>
      <c r="BW57" s="551"/>
      <c r="BX57" s="551"/>
      <c r="BY57" s="551"/>
      <c r="BZ57" s="551"/>
      <c r="CA57" s="551"/>
      <c r="CB57" s="551"/>
      <c r="CC57" s="55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</row>
    <row r="58" spans="1:220" s="33" customFormat="1" ht="45" customHeight="1">
      <c r="A58" s="177">
        <v>33</v>
      </c>
      <c r="B58" s="133" t="s">
        <v>31</v>
      </c>
      <c r="C58" s="133" t="s">
        <v>31</v>
      </c>
      <c r="D58" s="259" t="s">
        <v>609</v>
      </c>
      <c r="E58" s="283">
        <v>105</v>
      </c>
      <c r="F58" s="283" t="s">
        <v>18</v>
      </c>
      <c r="G58" s="133" t="s">
        <v>249</v>
      </c>
      <c r="H58" s="133" t="s">
        <v>252</v>
      </c>
      <c r="I58" s="428">
        <v>220000</v>
      </c>
      <c r="J58" s="599">
        <v>220000</v>
      </c>
      <c r="K58" s="388"/>
      <c r="L58" s="577" t="s">
        <v>571</v>
      </c>
      <c r="M58" s="406" t="s">
        <v>164</v>
      </c>
      <c r="N58" s="185" t="s">
        <v>461</v>
      </c>
      <c r="O58" s="142">
        <f t="shared" si="2"/>
        <v>44000</v>
      </c>
      <c r="P58" s="148" t="s">
        <v>380</v>
      </c>
      <c r="Q58" s="416"/>
      <c r="R58" s="4"/>
      <c r="S58" s="76"/>
      <c r="T58" s="5"/>
      <c r="U58" s="76"/>
      <c r="V58" s="4"/>
      <c r="W58" s="76"/>
      <c r="X58" s="4"/>
      <c r="Y58" s="665">
        <f t="shared" si="3"/>
        <v>44000</v>
      </c>
      <c r="Z58" s="551"/>
      <c r="AA58" s="551"/>
      <c r="AB58" s="551"/>
      <c r="AC58" s="551"/>
      <c r="AD58" s="551"/>
      <c r="AE58" s="551"/>
      <c r="AF58" s="551"/>
      <c r="AG58" s="551"/>
      <c r="AH58" s="551"/>
      <c r="AI58" s="551"/>
      <c r="AJ58" s="551"/>
      <c r="AK58" s="551"/>
      <c r="AL58" s="551"/>
      <c r="AM58" s="551"/>
      <c r="AN58" s="551"/>
      <c r="AO58" s="551"/>
      <c r="AP58" s="551"/>
      <c r="AQ58" s="551"/>
      <c r="AR58" s="551"/>
      <c r="AS58" s="551"/>
      <c r="AT58" s="551"/>
      <c r="AU58" s="551"/>
      <c r="AV58" s="551"/>
      <c r="AW58" s="551"/>
      <c r="AX58" s="551"/>
      <c r="AY58" s="551"/>
      <c r="AZ58" s="551"/>
      <c r="BA58" s="551"/>
      <c r="BB58" s="551"/>
      <c r="BC58" s="551"/>
      <c r="BD58" s="551"/>
      <c r="BE58" s="551"/>
      <c r="BF58" s="551"/>
      <c r="BG58" s="551"/>
      <c r="BH58" s="551"/>
      <c r="BI58" s="551"/>
      <c r="BJ58" s="551"/>
      <c r="BK58" s="551"/>
      <c r="BL58" s="551"/>
      <c r="BM58" s="551"/>
      <c r="BN58" s="551"/>
      <c r="BO58" s="551"/>
      <c r="BP58" s="551"/>
      <c r="BQ58" s="551"/>
      <c r="BR58" s="551"/>
      <c r="BS58" s="551"/>
      <c r="BT58" s="551"/>
      <c r="BU58" s="551"/>
      <c r="BV58" s="551"/>
      <c r="BW58" s="551"/>
      <c r="BX58" s="551"/>
      <c r="BY58" s="551"/>
      <c r="BZ58" s="551"/>
      <c r="CA58" s="551"/>
      <c r="CB58" s="551"/>
      <c r="CC58" s="55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</row>
    <row r="59" spans="1:220" s="33" customFormat="1" ht="45" customHeight="1">
      <c r="A59" s="177">
        <v>34</v>
      </c>
      <c r="B59" s="133" t="s">
        <v>31</v>
      </c>
      <c r="C59" s="133" t="s">
        <v>31</v>
      </c>
      <c r="D59" s="259" t="s">
        <v>357</v>
      </c>
      <c r="E59" s="283">
        <v>105</v>
      </c>
      <c r="F59" s="283" t="s">
        <v>18</v>
      </c>
      <c r="G59" s="133" t="s">
        <v>249</v>
      </c>
      <c r="H59" s="133" t="s">
        <v>251</v>
      </c>
      <c r="I59" s="428">
        <v>400000</v>
      </c>
      <c r="J59" s="599">
        <v>400000</v>
      </c>
      <c r="K59" s="397" t="s">
        <v>1222</v>
      </c>
      <c r="L59" s="351" t="s">
        <v>574</v>
      </c>
      <c r="M59" s="406" t="s">
        <v>163</v>
      </c>
      <c r="N59" s="185" t="s">
        <v>462</v>
      </c>
      <c r="O59" s="142">
        <f t="shared" si="2"/>
        <v>80000</v>
      </c>
      <c r="P59" s="148" t="s">
        <v>381</v>
      </c>
      <c r="Q59" s="478">
        <v>132559.44</v>
      </c>
      <c r="R59" s="234" t="s">
        <v>1018</v>
      </c>
      <c r="S59" s="142">
        <v>132559.44</v>
      </c>
      <c r="T59" s="350" t="s">
        <v>1187</v>
      </c>
      <c r="U59" s="142">
        <v>96745.919999999998</v>
      </c>
      <c r="V59" s="234" t="s">
        <v>1279</v>
      </c>
      <c r="W59" s="375"/>
      <c r="X59" s="378"/>
      <c r="Y59" s="665">
        <f t="shared" si="3"/>
        <v>441864.8</v>
      </c>
      <c r="Z59" s="551"/>
      <c r="AA59" s="551"/>
      <c r="AB59" s="551"/>
      <c r="AC59" s="551"/>
      <c r="AD59" s="551"/>
      <c r="AE59" s="551"/>
      <c r="AF59" s="551"/>
      <c r="AG59" s="551"/>
      <c r="AH59" s="551"/>
      <c r="AI59" s="551"/>
      <c r="AJ59" s="551"/>
      <c r="AK59" s="551"/>
      <c r="AL59" s="551"/>
      <c r="AM59" s="551"/>
      <c r="AN59" s="551"/>
      <c r="AO59" s="551"/>
      <c r="AP59" s="551"/>
      <c r="AQ59" s="551"/>
      <c r="AR59" s="551"/>
      <c r="AS59" s="551"/>
      <c r="AT59" s="551"/>
      <c r="AU59" s="551"/>
      <c r="AV59" s="551"/>
      <c r="AW59" s="551"/>
      <c r="AX59" s="551"/>
      <c r="AY59" s="551"/>
      <c r="AZ59" s="551"/>
      <c r="BA59" s="551"/>
      <c r="BB59" s="551"/>
      <c r="BC59" s="551"/>
      <c r="BD59" s="551"/>
      <c r="BE59" s="551"/>
      <c r="BF59" s="551"/>
      <c r="BG59" s="551"/>
      <c r="BH59" s="551"/>
      <c r="BI59" s="551"/>
      <c r="BJ59" s="551"/>
      <c r="BK59" s="551"/>
      <c r="BL59" s="551"/>
      <c r="BM59" s="551"/>
      <c r="BN59" s="551"/>
      <c r="BO59" s="551"/>
      <c r="BP59" s="551"/>
      <c r="BQ59" s="551"/>
      <c r="BR59" s="551"/>
      <c r="BS59" s="551"/>
      <c r="BT59" s="551"/>
      <c r="BU59" s="551"/>
      <c r="BV59" s="551"/>
      <c r="BW59" s="551"/>
      <c r="BX59" s="551"/>
      <c r="BY59" s="551"/>
      <c r="BZ59" s="551"/>
      <c r="CA59" s="551"/>
      <c r="CB59" s="551"/>
      <c r="CC59" s="55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</row>
    <row r="60" spans="1:220" s="311" customFormat="1" ht="45" customHeight="1">
      <c r="A60" s="319">
        <v>35</v>
      </c>
      <c r="B60" s="601" t="s">
        <v>31</v>
      </c>
      <c r="C60" s="601" t="s">
        <v>31</v>
      </c>
      <c r="D60" s="602" t="s">
        <v>356</v>
      </c>
      <c r="E60" s="434">
        <v>105</v>
      </c>
      <c r="F60" s="434" t="s">
        <v>18</v>
      </c>
      <c r="G60" s="601" t="s">
        <v>34</v>
      </c>
      <c r="H60" s="601" t="s">
        <v>292</v>
      </c>
      <c r="I60" s="603">
        <v>100000</v>
      </c>
      <c r="J60" s="427">
        <v>100000</v>
      </c>
      <c r="K60" s="389"/>
      <c r="L60" s="578" t="s">
        <v>1080</v>
      </c>
      <c r="M60" s="408" t="s">
        <v>160</v>
      </c>
      <c r="N60" s="340" t="s">
        <v>463</v>
      </c>
      <c r="O60" s="310">
        <f t="shared" si="2"/>
        <v>20000</v>
      </c>
      <c r="P60" s="309" t="s">
        <v>383</v>
      </c>
      <c r="Q60" s="475"/>
      <c r="R60" s="304"/>
      <c r="S60" s="310"/>
      <c r="T60" s="303"/>
      <c r="U60" s="310"/>
      <c r="V60" s="304"/>
      <c r="W60" s="310"/>
      <c r="X60" s="304"/>
      <c r="Y60" s="661">
        <f t="shared" si="3"/>
        <v>20000</v>
      </c>
      <c r="Z60" s="551"/>
      <c r="AA60" s="551"/>
      <c r="AB60" s="551"/>
      <c r="AC60" s="551"/>
      <c r="AD60" s="551"/>
      <c r="AE60" s="551"/>
      <c r="AF60" s="551"/>
      <c r="AG60" s="551"/>
      <c r="AH60" s="551"/>
      <c r="AI60" s="551"/>
      <c r="AJ60" s="551"/>
      <c r="AK60" s="551"/>
      <c r="AL60" s="551"/>
      <c r="AM60" s="551"/>
      <c r="AN60" s="551"/>
      <c r="AO60" s="551"/>
      <c r="AP60" s="551"/>
      <c r="AQ60" s="551"/>
      <c r="AR60" s="551"/>
      <c r="AS60" s="551"/>
      <c r="AT60" s="551"/>
      <c r="AU60" s="551"/>
      <c r="AV60" s="551"/>
      <c r="AW60" s="551"/>
      <c r="AX60" s="551"/>
      <c r="AY60" s="551"/>
      <c r="AZ60" s="551"/>
      <c r="BA60" s="551"/>
      <c r="BB60" s="551"/>
      <c r="BC60" s="551"/>
      <c r="BD60" s="551"/>
      <c r="BE60" s="551"/>
      <c r="BF60" s="551"/>
      <c r="BG60" s="551"/>
      <c r="BH60" s="551"/>
      <c r="BI60" s="551"/>
      <c r="BJ60" s="551"/>
      <c r="BK60" s="551"/>
      <c r="BL60" s="551"/>
      <c r="BM60" s="551"/>
      <c r="BN60" s="551"/>
      <c r="BO60" s="551"/>
      <c r="BP60" s="551"/>
      <c r="BQ60" s="551"/>
      <c r="BR60" s="551"/>
      <c r="BS60" s="551"/>
      <c r="BT60" s="551"/>
      <c r="BU60" s="551"/>
      <c r="BV60" s="551"/>
      <c r="BW60" s="551"/>
      <c r="BX60" s="551"/>
      <c r="BY60" s="551"/>
      <c r="BZ60" s="551"/>
      <c r="CA60" s="551"/>
      <c r="CB60" s="551"/>
      <c r="CC60" s="551"/>
    </row>
    <row r="61" spans="1:220" s="311" customFormat="1" ht="45" customHeight="1">
      <c r="A61" s="319">
        <v>36</v>
      </c>
      <c r="B61" s="601" t="s">
        <v>31</v>
      </c>
      <c r="C61" s="601" t="s">
        <v>31</v>
      </c>
      <c r="D61" s="602" t="s">
        <v>355</v>
      </c>
      <c r="E61" s="434">
        <v>105</v>
      </c>
      <c r="F61" s="434" t="s">
        <v>18</v>
      </c>
      <c r="G61" s="601" t="s">
        <v>34</v>
      </c>
      <c r="H61" s="601" t="s">
        <v>294</v>
      </c>
      <c r="I61" s="603">
        <v>160000</v>
      </c>
      <c r="J61" s="427">
        <v>0</v>
      </c>
      <c r="K61" s="310"/>
      <c r="L61" s="578" t="s">
        <v>1080</v>
      </c>
      <c r="M61" s="408" t="s">
        <v>161</v>
      </c>
      <c r="N61" s="340" t="s">
        <v>464</v>
      </c>
      <c r="O61" s="310">
        <f t="shared" si="2"/>
        <v>32000</v>
      </c>
      <c r="P61" s="309" t="s">
        <v>384</v>
      </c>
      <c r="Q61" s="475"/>
      <c r="R61" s="304"/>
      <c r="S61" s="310"/>
      <c r="T61" s="303"/>
      <c r="U61" s="310"/>
      <c r="V61" s="304"/>
      <c r="W61" s="310"/>
      <c r="X61" s="304"/>
      <c r="Y61" s="661">
        <f t="shared" si="3"/>
        <v>32000</v>
      </c>
      <c r="Z61" s="551"/>
      <c r="AA61" s="551"/>
      <c r="AB61" s="551"/>
      <c r="AC61" s="551"/>
      <c r="AD61" s="551"/>
      <c r="AE61" s="551"/>
      <c r="AF61" s="551"/>
      <c r="AG61" s="551"/>
      <c r="AH61" s="551"/>
      <c r="AI61" s="551"/>
      <c r="AJ61" s="551"/>
      <c r="AK61" s="551"/>
      <c r="AL61" s="551"/>
      <c r="AM61" s="551"/>
      <c r="AN61" s="551"/>
      <c r="AO61" s="551"/>
      <c r="AP61" s="551"/>
      <c r="AQ61" s="551"/>
      <c r="AR61" s="551"/>
      <c r="AS61" s="551"/>
      <c r="AT61" s="551"/>
      <c r="AU61" s="551"/>
      <c r="AV61" s="551"/>
      <c r="AW61" s="551"/>
      <c r="AX61" s="551"/>
      <c r="AY61" s="551"/>
      <c r="AZ61" s="551"/>
      <c r="BA61" s="551"/>
      <c r="BB61" s="551"/>
      <c r="BC61" s="551"/>
      <c r="BD61" s="551"/>
      <c r="BE61" s="551"/>
      <c r="BF61" s="551"/>
      <c r="BG61" s="551"/>
      <c r="BH61" s="551"/>
      <c r="BI61" s="551"/>
      <c r="BJ61" s="551"/>
      <c r="BK61" s="551"/>
      <c r="BL61" s="551"/>
      <c r="BM61" s="551"/>
      <c r="BN61" s="551"/>
      <c r="BO61" s="551"/>
      <c r="BP61" s="551"/>
      <c r="BQ61" s="551"/>
      <c r="BR61" s="551"/>
      <c r="BS61" s="551"/>
      <c r="BT61" s="551"/>
      <c r="BU61" s="551"/>
      <c r="BV61" s="551"/>
      <c r="BW61" s="551"/>
      <c r="BX61" s="551"/>
      <c r="BY61" s="551"/>
      <c r="BZ61" s="551"/>
      <c r="CA61" s="551"/>
      <c r="CB61" s="551"/>
      <c r="CC61" s="551"/>
    </row>
    <row r="62" spans="1:220" s="33" customFormat="1" ht="45" customHeight="1">
      <c r="A62" s="177">
        <v>37</v>
      </c>
      <c r="B62" s="133" t="s">
        <v>31</v>
      </c>
      <c r="C62" s="133" t="s">
        <v>31</v>
      </c>
      <c r="D62" s="259" t="s">
        <v>354</v>
      </c>
      <c r="E62" s="283">
        <v>105</v>
      </c>
      <c r="F62" s="283" t="s">
        <v>18</v>
      </c>
      <c r="G62" s="133" t="s">
        <v>34</v>
      </c>
      <c r="H62" s="133" t="s">
        <v>253</v>
      </c>
      <c r="I62" s="428">
        <v>170000</v>
      </c>
      <c r="J62" s="599">
        <v>170000</v>
      </c>
      <c r="K62" s="388"/>
      <c r="L62" s="351" t="s">
        <v>571</v>
      </c>
      <c r="M62" s="406" t="s">
        <v>162</v>
      </c>
      <c r="N62" s="185" t="s">
        <v>465</v>
      </c>
      <c r="O62" s="142">
        <f t="shared" si="2"/>
        <v>34000</v>
      </c>
      <c r="P62" s="148" t="s">
        <v>385</v>
      </c>
      <c r="Q62" s="416"/>
      <c r="R62" s="4"/>
      <c r="S62" s="76"/>
      <c r="T62" s="5"/>
      <c r="U62" s="76"/>
      <c r="V62" s="4"/>
      <c r="W62" s="76"/>
      <c r="X62" s="4"/>
      <c r="Y62" s="665">
        <f t="shared" si="3"/>
        <v>34000</v>
      </c>
      <c r="Z62" s="551"/>
      <c r="AA62" s="551"/>
      <c r="AB62" s="551"/>
      <c r="AC62" s="551"/>
      <c r="AD62" s="551"/>
      <c r="AE62" s="551"/>
      <c r="AF62" s="551"/>
      <c r="AG62" s="551"/>
      <c r="AH62" s="551"/>
      <c r="AI62" s="551"/>
      <c r="AJ62" s="551"/>
      <c r="AK62" s="551"/>
      <c r="AL62" s="551"/>
      <c r="AM62" s="551"/>
      <c r="AN62" s="551"/>
      <c r="AO62" s="551"/>
      <c r="AP62" s="551"/>
      <c r="AQ62" s="551"/>
      <c r="AR62" s="551"/>
      <c r="AS62" s="551"/>
      <c r="AT62" s="551"/>
      <c r="AU62" s="551"/>
      <c r="AV62" s="551"/>
      <c r="AW62" s="551"/>
      <c r="AX62" s="551"/>
      <c r="AY62" s="551"/>
      <c r="AZ62" s="551"/>
      <c r="BA62" s="551"/>
      <c r="BB62" s="551"/>
      <c r="BC62" s="551"/>
      <c r="BD62" s="551"/>
      <c r="BE62" s="551"/>
      <c r="BF62" s="551"/>
      <c r="BG62" s="551"/>
      <c r="BH62" s="551"/>
      <c r="BI62" s="551"/>
      <c r="BJ62" s="551"/>
      <c r="BK62" s="551"/>
      <c r="BL62" s="551"/>
      <c r="BM62" s="551"/>
      <c r="BN62" s="551"/>
      <c r="BO62" s="551"/>
      <c r="BP62" s="551"/>
      <c r="BQ62" s="551"/>
      <c r="BR62" s="551"/>
      <c r="BS62" s="551"/>
      <c r="BT62" s="551"/>
      <c r="BU62" s="551"/>
      <c r="BV62" s="551"/>
      <c r="BW62" s="551"/>
      <c r="BX62" s="551"/>
      <c r="BY62" s="551"/>
      <c r="BZ62" s="551"/>
      <c r="CA62" s="551"/>
      <c r="CB62" s="551"/>
      <c r="CC62" s="55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</row>
    <row r="63" spans="1:220" s="33" customFormat="1" ht="45" customHeight="1">
      <c r="A63" s="177">
        <v>38</v>
      </c>
      <c r="B63" s="133" t="s">
        <v>31</v>
      </c>
      <c r="C63" s="133" t="s">
        <v>31</v>
      </c>
      <c r="D63" s="259" t="s">
        <v>1382</v>
      </c>
      <c r="E63" s="283">
        <v>105</v>
      </c>
      <c r="F63" s="283" t="s">
        <v>18</v>
      </c>
      <c r="G63" s="133" t="s">
        <v>34</v>
      </c>
      <c r="H63" s="133" t="s">
        <v>316</v>
      </c>
      <c r="I63" s="428">
        <v>360000</v>
      </c>
      <c r="J63" s="599">
        <v>360000</v>
      </c>
      <c r="K63" s="388"/>
      <c r="L63" s="351" t="s">
        <v>571</v>
      </c>
      <c r="M63" s="406" t="s">
        <v>165</v>
      </c>
      <c r="N63" s="185" t="s">
        <v>466</v>
      </c>
      <c r="O63" s="142">
        <f t="shared" si="2"/>
        <v>72000</v>
      </c>
      <c r="P63" s="148" t="s">
        <v>386</v>
      </c>
      <c r="Q63" s="416"/>
      <c r="R63" s="4"/>
      <c r="S63" s="76"/>
      <c r="T63" s="5"/>
      <c r="U63" s="76"/>
      <c r="V63" s="4"/>
      <c r="W63" s="76"/>
      <c r="X63" s="4"/>
      <c r="Y63" s="665">
        <f t="shared" si="3"/>
        <v>72000</v>
      </c>
      <c r="Z63" s="551"/>
      <c r="AA63" s="551"/>
      <c r="AB63" s="551"/>
      <c r="AC63" s="551"/>
      <c r="AD63" s="551"/>
      <c r="AE63" s="551"/>
      <c r="AF63" s="551"/>
      <c r="AG63" s="551"/>
      <c r="AH63" s="551"/>
      <c r="AI63" s="551"/>
      <c r="AJ63" s="551"/>
      <c r="AK63" s="551"/>
      <c r="AL63" s="551"/>
      <c r="AM63" s="551"/>
      <c r="AN63" s="551"/>
      <c r="AO63" s="551"/>
      <c r="AP63" s="551"/>
      <c r="AQ63" s="551"/>
      <c r="AR63" s="551"/>
      <c r="AS63" s="551"/>
      <c r="AT63" s="551"/>
      <c r="AU63" s="551"/>
      <c r="AV63" s="551"/>
      <c r="AW63" s="551"/>
      <c r="AX63" s="551"/>
      <c r="AY63" s="551"/>
      <c r="AZ63" s="551"/>
      <c r="BA63" s="551"/>
      <c r="BB63" s="551"/>
      <c r="BC63" s="551"/>
      <c r="BD63" s="551"/>
      <c r="BE63" s="551"/>
      <c r="BF63" s="551"/>
      <c r="BG63" s="551"/>
      <c r="BH63" s="551"/>
      <c r="BI63" s="551"/>
      <c r="BJ63" s="551"/>
      <c r="BK63" s="551"/>
      <c r="BL63" s="551"/>
      <c r="BM63" s="551"/>
      <c r="BN63" s="551"/>
      <c r="BO63" s="551"/>
      <c r="BP63" s="551"/>
      <c r="BQ63" s="551"/>
      <c r="BR63" s="551"/>
      <c r="BS63" s="551"/>
      <c r="BT63" s="551"/>
      <c r="BU63" s="551"/>
      <c r="BV63" s="551"/>
      <c r="BW63" s="551"/>
      <c r="BX63" s="551"/>
      <c r="BY63" s="551"/>
      <c r="BZ63" s="551"/>
      <c r="CA63" s="551"/>
      <c r="CB63" s="551"/>
      <c r="CC63" s="55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</row>
    <row r="64" spans="1:220" s="33" customFormat="1" ht="45" customHeight="1">
      <c r="A64" s="177">
        <v>39</v>
      </c>
      <c r="B64" s="133" t="s">
        <v>31</v>
      </c>
      <c r="C64" s="133" t="s">
        <v>31</v>
      </c>
      <c r="D64" s="259" t="s">
        <v>353</v>
      </c>
      <c r="E64" s="283">
        <v>105</v>
      </c>
      <c r="F64" s="283" t="s">
        <v>18</v>
      </c>
      <c r="G64" s="133" t="s">
        <v>34</v>
      </c>
      <c r="H64" s="133" t="s">
        <v>254</v>
      </c>
      <c r="I64" s="428">
        <v>450000</v>
      </c>
      <c r="J64" s="599">
        <v>450000</v>
      </c>
      <c r="K64" s="397" t="s">
        <v>1217</v>
      </c>
      <c r="L64" s="351" t="s">
        <v>574</v>
      </c>
      <c r="M64" s="406" t="s">
        <v>158</v>
      </c>
      <c r="N64" s="185">
        <v>8843889015</v>
      </c>
      <c r="O64" s="142">
        <f t="shared" si="2"/>
        <v>90000</v>
      </c>
      <c r="P64" s="148" t="s">
        <v>387</v>
      </c>
      <c r="Q64" s="478">
        <v>152026.60999999999</v>
      </c>
      <c r="R64" s="234" t="s">
        <v>1019</v>
      </c>
      <c r="S64" s="142">
        <v>152026.60999999999</v>
      </c>
      <c r="T64" s="350" t="s">
        <v>1260</v>
      </c>
      <c r="U64" s="142">
        <v>90161.72</v>
      </c>
      <c r="V64" s="234" t="s">
        <v>1349</v>
      </c>
      <c r="W64" s="645"/>
      <c r="X64" s="646"/>
      <c r="Y64" s="665">
        <f t="shared" si="3"/>
        <v>484214.93999999994</v>
      </c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551"/>
      <c r="AM64" s="551"/>
      <c r="AN64" s="551"/>
      <c r="AO64" s="551"/>
      <c r="AP64" s="551"/>
      <c r="AQ64" s="551"/>
      <c r="AR64" s="551"/>
      <c r="AS64" s="551"/>
      <c r="AT64" s="551"/>
      <c r="AU64" s="551"/>
      <c r="AV64" s="551"/>
      <c r="AW64" s="551"/>
      <c r="AX64" s="551"/>
      <c r="AY64" s="551"/>
      <c r="AZ64" s="551"/>
      <c r="BA64" s="551"/>
      <c r="BB64" s="551"/>
      <c r="BC64" s="551"/>
      <c r="BD64" s="551"/>
      <c r="BE64" s="551"/>
      <c r="BF64" s="551"/>
      <c r="BG64" s="551"/>
      <c r="BH64" s="551"/>
      <c r="BI64" s="551"/>
      <c r="BJ64" s="551"/>
      <c r="BK64" s="551"/>
      <c r="BL64" s="551"/>
      <c r="BM64" s="551"/>
      <c r="BN64" s="551"/>
      <c r="BO64" s="551"/>
      <c r="BP64" s="551"/>
      <c r="BQ64" s="551"/>
      <c r="BR64" s="551"/>
      <c r="BS64" s="551"/>
      <c r="BT64" s="551"/>
      <c r="BU64" s="551"/>
      <c r="BV64" s="551"/>
      <c r="BW64" s="551"/>
      <c r="BX64" s="551"/>
      <c r="BY64" s="551"/>
      <c r="BZ64" s="551"/>
      <c r="CA64" s="551"/>
      <c r="CB64" s="551"/>
      <c r="CC64" s="55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</row>
    <row r="65" spans="1:220" s="311" customFormat="1" ht="45" customHeight="1">
      <c r="A65" s="319">
        <v>40</v>
      </c>
      <c r="B65" s="601" t="s">
        <v>31</v>
      </c>
      <c r="C65" s="601" t="s">
        <v>31</v>
      </c>
      <c r="D65" s="602" t="s">
        <v>352</v>
      </c>
      <c r="E65" s="434">
        <v>105</v>
      </c>
      <c r="F65" s="434" t="s">
        <v>18</v>
      </c>
      <c r="G65" s="601" t="s">
        <v>34</v>
      </c>
      <c r="H65" s="601" t="s">
        <v>255</v>
      </c>
      <c r="I65" s="603">
        <v>150000</v>
      </c>
      <c r="J65" s="427">
        <v>0</v>
      </c>
      <c r="K65" s="310"/>
      <c r="L65" s="578" t="s">
        <v>1080</v>
      </c>
      <c r="M65" s="408" t="s">
        <v>159</v>
      </c>
      <c r="N65" s="341" t="s">
        <v>467</v>
      </c>
      <c r="O65" s="310">
        <f t="shared" si="2"/>
        <v>30000</v>
      </c>
      <c r="P65" s="309" t="s">
        <v>388</v>
      </c>
      <c r="Q65" s="475"/>
      <c r="R65" s="304"/>
      <c r="S65" s="310"/>
      <c r="T65" s="303"/>
      <c r="U65" s="310"/>
      <c r="V65" s="304"/>
      <c r="W65" s="310"/>
      <c r="X65" s="304"/>
      <c r="Y65" s="661">
        <f t="shared" si="3"/>
        <v>30000</v>
      </c>
      <c r="Z65" s="551"/>
      <c r="AA65" s="551"/>
      <c r="AB65" s="551"/>
      <c r="AC65" s="551"/>
      <c r="AD65" s="551"/>
      <c r="AE65" s="551"/>
      <c r="AF65" s="551"/>
      <c r="AG65" s="551"/>
      <c r="AH65" s="551"/>
      <c r="AI65" s="551"/>
      <c r="AJ65" s="551"/>
      <c r="AK65" s="551"/>
      <c r="AL65" s="551"/>
      <c r="AM65" s="551"/>
      <c r="AN65" s="551"/>
      <c r="AO65" s="551"/>
      <c r="AP65" s="551"/>
      <c r="AQ65" s="551"/>
      <c r="AR65" s="551"/>
      <c r="AS65" s="551"/>
      <c r="AT65" s="551"/>
      <c r="AU65" s="551"/>
      <c r="AV65" s="551"/>
      <c r="AW65" s="551"/>
      <c r="AX65" s="551"/>
      <c r="AY65" s="551"/>
      <c r="AZ65" s="551"/>
      <c r="BA65" s="551"/>
      <c r="BB65" s="551"/>
      <c r="BC65" s="551"/>
      <c r="BD65" s="551"/>
      <c r="BE65" s="551"/>
      <c r="BF65" s="551"/>
      <c r="BG65" s="551"/>
      <c r="BH65" s="551"/>
      <c r="BI65" s="551"/>
      <c r="BJ65" s="551"/>
      <c r="BK65" s="551"/>
      <c r="BL65" s="551"/>
      <c r="BM65" s="551"/>
      <c r="BN65" s="551"/>
      <c r="BO65" s="551"/>
      <c r="BP65" s="551"/>
      <c r="BQ65" s="551"/>
      <c r="BR65" s="551"/>
      <c r="BS65" s="551"/>
      <c r="BT65" s="551"/>
      <c r="BU65" s="551"/>
      <c r="BV65" s="551"/>
      <c r="BW65" s="551"/>
      <c r="BX65" s="551"/>
      <c r="BY65" s="551"/>
      <c r="BZ65" s="551"/>
      <c r="CA65" s="551"/>
      <c r="CB65" s="551"/>
      <c r="CC65" s="551"/>
    </row>
    <row r="66" spans="1:220" s="33" customFormat="1" ht="45" customHeight="1">
      <c r="A66" s="177">
        <v>41</v>
      </c>
      <c r="B66" s="133" t="s">
        <v>31</v>
      </c>
      <c r="C66" s="133" t="s">
        <v>31</v>
      </c>
      <c r="D66" s="259" t="s">
        <v>351</v>
      </c>
      <c r="E66" s="283">
        <v>105</v>
      </c>
      <c r="F66" s="283" t="s">
        <v>18</v>
      </c>
      <c r="G66" s="133" t="s">
        <v>35</v>
      </c>
      <c r="H66" s="133" t="s">
        <v>295</v>
      </c>
      <c r="I66" s="428">
        <v>500000</v>
      </c>
      <c r="J66" s="599">
        <v>500000</v>
      </c>
      <c r="K66" s="397" t="s">
        <v>1230</v>
      </c>
      <c r="L66" s="351" t="s">
        <v>573</v>
      </c>
      <c r="M66" s="406" t="s">
        <v>168</v>
      </c>
      <c r="N66" s="185" t="s">
        <v>468</v>
      </c>
      <c r="O66" s="142">
        <f t="shared" si="2"/>
        <v>100000</v>
      </c>
      <c r="P66" s="148" t="s">
        <v>389</v>
      </c>
      <c r="Q66" s="352">
        <v>166686.70000000001</v>
      </c>
      <c r="R66" s="350" t="s">
        <v>1190</v>
      </c>
      <c r="S66" s="76"/>
      <c r="T66" s="5"/>
      <c r="U66" s="76"/>
      <c r="V66" s="4"/>
      <c r="W66" s="76"/>
      <c r="X66" s="4"/>
      <c r="Y66" s="665">
        <f t="shared" si="3"/>
        <v>266686.7</v>
      </c>
      <c r="Z66" s="551"/>
      <c r="AA66" s="551"/>
      <c r="AB66" s="551"/>
      <c r="AC66" s="551"/>
      <c r="AD66" s="551"/>
      <c r="AE66" s="551"/>
      <c r="AF66" s="551"/>
      <c r="AG66" s="551"/>
      <c r="AH66" s="551"/>
      <c r="AI66" s="551"/>
      <c r="AJ66" s="551"/>
      <c r="AK66" s="551"/>
      <c r="AL66" s="551"/>
      <c r="AM66" s="551"/>
      <c r="AN66" s="551"/>
      <c r="AO66" s="551"/>
      <c r="AP66" s="551"/>
      <c r="AQ66" s="551"/>
      <c r="AR66" s="551"/>
      <c r="AS66" s="551"/>
      <c r="AT66" s="551"/>
      <c r="AU66" s="551"/>
      <c r="AV66" s="551"/>
      <c r="AW66" s="551"/>
      <c r="AX66" s="551"/>
      <c r="AY66" s="551"/>
      <c r="AZ66" s="551"/>
      <c r="BA66" s="551"/>
      <c r="BB66" s="551"/>
      <c r="BC66" s="551"/>
      <c r="BD66" s="551"/>
      <c r="BE66" s="551"/>
      <c r="BF66" s="551"/>
      <c r="BG66" s="551"/>
      <c r="BH66" s="551"/>
      <c r="BI66" s="551"/>
      <c r="BJ66" s="551"/>
      <c r="BK66" s="551"/>
      <c r="BL66" s="551"/>
      <c r="BM66" s="551"/>
      <c r="BN66" s="551"/>
      <c r="BO66" s="551"/>
      <c r="BP66" s="551"/>
      <c r="BQ66" s="551"/>
      <c r="BR66" s="551"/>
      <c r="BS66" s="551"/>
      <c r="BT66" s="551"/>
      <c r="BU66" s="551"/>
      <c r="BV66" s="551"/>
      <c r="BW66" s="551"/>
      <c r="BX66" s="551"/>
      <c r="BY66" s="551"/>
      <c r="BZ66" s="551"/>
      <c r="CA66" s="551"/>
      <c r="CB66" s="551"/>
      <c r="CC66" s="55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</row>
    <row r="67" spans="1:220" s="311" customFormat="1" ht="45" customHeight="1">
      <c r="A67" s="319">
        <v>42</v>
      </c>
      <c r="B67" s="601" t="s">
        <v>31</v>
      </c>
      <c r="C67" s="601" t="s">
        <v>33</v>
      </c>
      <c r="D67" s="602" t="s">
        <v>350</v>
      </c>
      <c r="E67" s="434">
        <v>105</v>
      </c>
      <c r="F67" s="434" t="s">
        <v>18</v>
      </c>
      <c r="G67" s="601" t="s">
        <v>36</v>
      </c>
      <c r="H67" s="601" t="s">
        <v>256</v>
      </c>
      <c r="I67" s="603">
        <v>180000</v>
      </c>
      <c r="J67" s="427">
        <v>0</v>
      </c>
      <c r="K67" s="310"/>
      <c r="L67" s="578" t="s">
        <v>1080</v>
      </c>
      <c r="M67" s="408" t="s">
        <v>170</v>
      </c>
      <c r="N67" s="340">
        <v>8843899853</v>
      </c>
      <c r="O67" s="310">
        <f t="shared" si="2"/>
        <v>36000</v>
      </c>
      <c r="P67" s="309" t="s">
        <v>390</v>
      </c>
      <c r="Q67" s="475"/>
      <c r="R67" s="304"/>
      <c r="S67" s="310"/>
      <c r="T67" s="303"/>
      <c r="U67" s="310"/>
      <c r="V67" s="304"/>
      <c r="W67" s="310"/>
      <c r="X67" s="304"/>
      <c r="Y67" s="661">
        <f t="shared" si="3"/>
        <v>36000</v>
      </c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1"/>
      <c r="AK67" s="551"/>
      <c r="AL67" s="551"/>
      <c r="AM67" s="551"/>
      <c r="AN67" s="551"/>
      <c r="AO67" s="551"/>
      <c r="AP67" s="551"/>
      <c r="AQ67" s="551"/>
      <c r="AR67" s="551"/>
      <c r="AS67" s="551"/>
      <c r="AT67" s="551"/>
      <c r="AU67" s="551"/>
      <c r="AV67" s="551"/>
      <c r="AW67" s="551"/>
      <c r="AX67" s="551"/>
      <c r="AY67" s="551"/>
      <c r="AZ67" s="551"/>
      <c r="BA67" s="551"/>
      <c r="BB67" s="551"/>
      <c r="BC67" s="551"/>
      <c r="BD67" s="551"/>
      <c r="BE67" s="551"/>
      <c r="BF67" s="551"/>
      <c r="BG67" s="551"/>
      <c r="BH67" s="551"/>
      <c r="BI67" s="551"/>
      <c r="BJ67" s="551"/>
      <c r="BK67" s="551"/>
      <c r="BL67" s="551"/>
      <c r="BM67" s="551"/>
      <c r="BN67" s="551"/>
      <c r="BO67" s="551"/>
      <c r="BP67" s="551"/>
      <c r="BQ67" s="551"/>
      <c r="BR67" s="551"/>
      <c r="BS67" s="551"/>
      <c r="BT67" s="551"/>
      <c r="BU67" s="551"/>
      <c r="BV67" s="551"/>
      <c r="BW67" s="551"/>
      <c r="BX67" s="551"/>
      <c r="BY67" s="551"/>
      <c r="BZ67" s="551"/>
      <c r="CA67" s="551"/>
      <c r="CB67" s="551"/>
      <c r="CC67" s="551"/>
    </row>
    <row r="68" spans="1:220" s="33" customFormat="1" ht="45" customHeight="1">
      <c r="A68" s="177">
        <v>43</v>
      </c>
      <c r="B68" s="133" t="s">
        <v>31</v>
      </c>
      <c r="C68" s="133" t="s">
        <v>31</v>
      </c>
      <c r="D68" s="259" t="s">
        <v>1383</v>
      </c>
      <c r="E68" s="283">
        <v>105</v>
      </c>
      <c r="F68" s="283" t="s">
        <v>18</v>
      </c>
      <c r="G68" s="133" t="s">
        <v>36</v>
      </c>
      <c r="H68" s="133" t="s">
        <v>257</v>
      </c>
      <c r="I68" s="428">
        <v>180000</v>
      </c>
      <c r="J68" s="599">
        <v>180000</v>
      </c>
      <c r="K68" s="397" t="s">
        <v>1247</v>
      </c>
      <c r="L68" s="351" t="s">
        <v>573</v>
      </c>
      <c r="M68" s="406" t="s">
        <v>169</v>
      </c>
      <c r="N68" s="185">
        <v>8843900926</v>
      </c>
      <c r="O68" s="142">
        <f t="shared" si="2"/>
        <v>36000</v>
      </c>
      <c r="P68" s="148" t="s">
        <v>391</v>
      </c>
      <c r="Q68" s="416"/>
      <c r="R68" s="4"/>
      <c r="S68" s="76"/>
      <c r="T68" s="5"/>
      <c r="U68" s="76"/>
      <c r="V68" s="4"/>
      <c r="W68" s="76"/>
      <c r="X68" s="4"/>
      <c r="Y68" s="665">
        <f t="shared" si="3"/>
        <v>36000</v>
      </c>
      <c r="Z68" s="551"/>
      <c r="AA68" s="551"/>
      <c r="AB68" s="551"/>
      <c r="AC68" s="551"/>
      <c r="AD68" s="551"/>
      <c r="AE68" s="551"/>
      <c r="AF68" s="551"/>
      <c r="AG68" s="551"/>
      <c r="AH68" s="551"/>
      <c r="AI68" s="551"/>
      <c r="AJ68" s="551"/>
      <c r="AK68" s="551"/>
      <c r="AL68" s="551"/>
      <c r="AM68" s="551"/>
      <c r="AN68" s="551"/>
      <c r="AO68" s="551"/>
      <c r="AP68" s="551"/>
      <c r="AQ68" s="551"/>
      <c r="AR68" s="551"/>
      <c r="AS68" s="551"/>
      <c r="AT68" s="551"/>
      <c r="AU68" s="551"/>
      <c r="AV68" s="551"/>
      <c r="AW68" s="551"/>
      <c r="AX68" s="551"/>
      <c r="AY68" s="551"/>
      <c r="AZ68" s="551"/>
      <c r="BA68" s="551"/>
      <c r="BB68" s="551"/>
      <c r="BC68" s="551"/>
      <c r="BD68" s="551"/>
      <c r="BE68" s="551"/>
      <c r="BF68" s="551"/>
      <c r="BG68" s="551"/>
      <c r="BH68" s="551"/>
      <c r="BI68" s="551"/>
      <c r="BJ68" s="551"/>
      <c r="BK68" s="551"/>
      <c r="BL68" s="551"/>
      <c r="BM68" s="551"/>
      <c r="BN68" s="551"/>
      <c r="BO68" s="551"/>
      <c r="BP68" s="551"/>
      <c r="BQ68" s="551"/>
      <c r="BR68" s="551"/>
      <c r="BS68" s="551"/>
      <c r="BT68" s="551"/>
      <c r="BU68" s="551"/>
      <c r="BV68" s="551"/>
      <c r="BW68" s="551"/>
      <c r="BX68" s="551"/>
      <c r="BY68" s="551"/>
      <c r="BZ68" s="551"/>
      <c r="CA68" s="551"/>
      <c r="CB68" s="551"/>
      <c r="CC68" s="55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</row>
    <row r="69" spans="1:220" s="311" customFormat="1" ht="45" customHeight="1">
      <c r="A69" s="319">
        <v>44</v>
      </c>
      <c r="B69" s="601" t="s">
        <v>31</v>
      </c>
      <c r="C69" s="601" t="s">
        <v>31</v>
      </c>
      <c r="D69" s="602" t="s">
        <v>349</v>
      </c>
      <c r="E69" s="434">
        <v>105</v>
      </c>
      <c r="F69" s="434" t="s">
        <v>18</v>
      </c>
      <c r="G69" s="601" t="s">
        <v>36</v>
      </c>
      <c r="H69" s="601" t="s">
        <v>258</v>
      </c>
      <c r="I69" s="603">
        <v>150000</v>
      </c>
      <c r="J69" s="427">
        <v>0</v>
      </c>
      <c r="K69" s="310"/>
      <c r="L69" s="578" t="s">
        <v>1080</v>
      </c>
      <c r="M69" s="408" t="s">
        <v>171</v>
      </c>
      <c r="N69" s="340" t="s">
        <v>469</v>
      </c>
      <c r="O69" s="310">
        <f t="shared" si="2"/>
        <v>30000</v>
      </c>
      <c r="P69" s="309" t="s">
        <v>392</v>
      </c>
      <c r="Q69" s="475"/>
      <c r="R69" s="304"/>
      <c r="S69" s="310"/>
      <c r="T69" s="303"/>
      <c r="U69" s="310"/>
      <c r="V69" s="304"/>
      <c r="W69" s="310"/>
      <c r="X69" s="304"/>
      <c r="Y69" s="661">
        <f t="shared" si="3"/>
        <v>30000</v>
      </c>
      <c r="Z69" s="551"/>
      <c r="AA69" s="551"/>
      <c r="AB69" s="551"/>
      <c r="AC69" s="551"/>
      <c r="AD69" s="551"/>
      <c r="AE69" s="551"/>
      <c r="AF69" s="551"/>
      <c r="AG69" s="551"/>
      <c r="AH69" s="551"/>
      <c r="AI69" s="551"/>
      <c r="AJ69" s="551"/>
      <c r="AK69" s="551"/>
      <c r="AL69" s="551"/>
      <c r="AM69" s="551"/>
      <c r="AN69" s="551"/>
      <c r="AO69" s="551"/>
      <c r="AP69" s="551"/>
      <c r="AQ69" s="551"/>
      <c r="AR69" s="551"/>
      <c r="AS69" s="551"/>
      <c r="AT69" s="551"/>
      <c r="AU69" s="551"/>
      <c r="AV69" s="551"/>
      <c r="AW69" s="551"/>
      <c r="AX69" s="551"/>
      <c r="AY69" s="551"/>
      <c r="AZ69" s="551"/>
      <c r="BA69" s="551"/>
      <c r="BB69" s="551"/>
      <c r="BC69" s="551"/>
      <c r="BD69" s="551"/>
      <c r="BE69" s="551"/>
      <c r="BF69" s="551"/>
      <c r="BG69" s="551"/>
      <c r="BH69" s="551"/>
      <c r="BI69" s="551"/>
      <c r="BJ69" s="551"/>
      <c r="BK69" s="551"/>
      <c r="BL69" s="551"/>
      <c r="BM69" s="551"/>
      <c r="BN69" s="551"/>
      <c r="BO69" s="551"/>
      <c r="BP69" s="551"/>
      <c r="BQ69" s="551"/>
      <c r="BR69" s="551"/>
      <c r="BS69" s="551"/>
      <c r="BT69" s="551"/>
      <c r="BU69" s="551"/>
      <c r="BV69" s="551"/>
      <c r="BW69" s="551"/>
      <c r="BX69" s="551"/>
      <c r="BY69" s="551"/>
      <c r="BZ69" s="551"/>
      <c r="CA69" s="551"/>
      <c r="CB69" s="551"/>
      <c r="CC69" s="551"/>
    </row>
    <row r="70" spans="1:220" s="34" customFormat="1" ht="45" customHeight="1">
      <c r="A70" s="177">
        <v>45</v>
      </c>
      <c r="B70" s="133" t="s">
        <v>31</v>
      </c>
      <c r="C70" s="133" t="s">
        <v>31</v>
      </c>
      <c r="D70" s="259" t="s">
        <v>331</v>
      </c>
      <c r="E70" s="283">
        <v>105</v>
      </c>
      <c r="F70" s="283" t="s">
        <v>18</v>
      </c>
      <c r="G70" s="133" t="s">
        <v>29</v>
      </c>
      <c r="H70" s="133" t="s">
        <v>241</v>
      </c>
      <c r="I70" s="428">
        <v>435000</v>
      </c>
      <c r="J70" s="599">
        <v>435000</v>
      </c>
      <c r="K70" s="397" t="s">
        <v>1239</v>
      </c>
      <c r="L70" s="351" t="s">
        <v>573</v>
      </c>
      <c r="M70" s="406" t="s">
        <v>172</v>
      </c>
      <c r="N70" s="185" t="s">
        <v>470</v>
      </c>
      <c r="O70" s="142">
        <f t="shared" si="2"/>
        <v>87000</v>
      </c>
      <c r="P70" s="148" t="s">
        <v>393</v>
      </c>
      <c r="Q70" s="352">
        <v>182981.47</v>
      </c>
      <c r="R70" s="234" t="s">
        <v>1266</v>
      </c>
      <c r="S70" s="142">
        <v>182981.47</v>
      </c>
      <c r="T70" s="350" t="s">
        <v>1340</v>
      </c>
      <c r="U70" s="76"/>
      <c r="V70" s="4"/>
      <c r="W70" s="76"/>
      <c r="X70" s="4"/>
      <c r="Y70" s="665">
        <f t="shared" si="3"/>
        <v>452962.93999999994</v>
      </c>
      <c r="Z70" s="551"/>
      <c r="AA70" s="551"/>
      <c r="AB70" s="551"/>
      <c r="AC70" s="551"/>
      <c r="AD70" s="551"/>
      <c r="AE70" s="551"/>
      <c r="AF70" s="551"/>
      <c r="AG70" s="551"/>
      <c r="AH70" s="551"/>
      <c r="AI70" s="551"/>
      <c r="AJ70" s="551"/>
      <c r="AK70" s="551"/>
      <c r="AL70" s="551"/>
      <c r="AM70" s="551"/>
      <c r="AN70" s="551"/>
      <c r="AO70" s="551"/>
      <c r="AP70" s="551"/>
      <c r="AQ70" s="551"/>
      <c r="AR70" s="551"/>
      <c r="AS70" s="551"/>
      <c r="AT70" s="551"/>
      <c r="AU70" s="551"/>
      <c r="AV70" s="551"/>
      <c r="AW70" s="551"/>
      <c r="AX70" s="551"/>
      <c r="AY70" s="551"/>
      <c r="AZ70" s="551"/>
      <c r="BA70" s="551"/>
      <c r="BB70" s="551"/>
      <c r="BC70" s="551"/>
      <c r="BD70" s="551"/>
      <c r="BE70" s="551"/>
      <c r="BF70" s="551"/>
      <c r="BG70" s="551"/>
      <c r="BH70" s="551"/>
      <c r="BI70" s="551"/>
      <c r="BJ70" s="551"/>
      <c r="BK70" s="551"/>
      <c r="BL70" s="551"/>
      <c r="BM70" s="551"/>
      <c r="BN70" s="551"/>
      <c r="BO70" s="551"/>
      <c r="BP70" s="551"/>
      <c r="BQ70" s="551"/>
      <c r="BR70" s="551"/>
      <c r="BS70" s="551"/>
      <c r="BT70" s="551"/>
      <c r="BU70" s="551"/>
      <c r="BV70" s="551"/>
      <c r="BW70" s="551"/>
      <c r="BX70" s="551"/>
      <c r="BY70" s="551"/>
      <c r="BZ70" s="551"/>
      <c r="CA70" s="551"/>
      <c r="CB70" s="551"/>
      <c r="CC70" s="55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</row>
    <row r="71" spans="1:220" ht="45" customHeight="1">
      <c r="A71" s="177">
        <v>46</v>
      </c>
      <c r="B71" s="133" t="s">
        <v>31</v>
      </c>
      <c r="C71" s="133" t="s">
        <v>31</v>
      </c>
      <c r="D71" s="259" t="s">
        <v>348</v>
      </c>
      <c r="E71" s="283">
        <v>105</v>
      </c>
      <c r="F71" s="283" t="s">
        <v>18</v>
      </c>
      <c r="G71" s="133" t="s">
        <v>259</v>
      </c>
      <c r="H71" s="133" t="s">
        <v>260</v>
      </c>
      <c r="I71" s="428">
        <v>260000</v>
      </c>
      <c r="J71" s="599">
        <v>260000</v>
      </c>
      <c r="K71" s="388"/>
      <c r="L71" s="351" t="s">
        <v>571</v>
      </c>
      <c r="M71" s="406" t="s">
        <v>173</v>
      </c>
      <c r="N71" s="185" t="s">
        <v>471</v>
      </c>
      <c r="O71" s="142">
        <f t="shared" si="2"/>
        <v>52000</v>
      </c>
      <c r="P71" s="148" t="s">
        <v>394</v>
      </c>
      <c r="Q71" s="416"/>
      <c r="R71" s="4"/>
      <c r="S71" s="76"/>
      <c r="T71" s="5"/>
      <c r="U71" s="76"/>
      <c r="V71" s="4"/>
      <c r="W71" s="76"/>
      <c r="X71" s="4"/>
      <c r="Y71" s="665">
        <f t="shared" si="3"/>
        <v>52000</v>
      </c>
      <c r="Z71" s="551"/>
      <c r="AA71" s="551"/>
      <c r="AB71" s="551"/>
      <c r="AC71" s="551"/>
      <c r="AD71" s="551"/>
      <c r="AE71" s="551"/>
      <c r="AF71" s="551"/>
      <c r="AG71" s="551"/>
      <c r="AH71" s="551"/>
      <c r="AI71" s="551"/>
      <c r="AJ71" s="551"/>
      <c r="AK71" s="551"/>
      <c r="AL71" s="551"/>
      <c r="AM71" s="551"/>
      <c r="AN71" s="551"/>
      <c r="AO71" s="551"/>
      <c r="AP71" s="551"/>
      <c r="AQ71" s="551"/>
      <c r="AR71" s="551"/>
      <c r="AS71" s="551"/>
      <c r="AT71" s="551"/>
      <c r="AU71" s="551"/>
      <c r="AV71" s="551"/>
      <c r="AW71" s="551"/>
      <c r="AX71" s="551"/>
      <c r="AY71" s="551"/>
      <c r="AZ71" s="551"/>
      <c r="BA71" s="551"/>
      <c r="BB71" s="551"/>
      <c r="BC71" s="551"/>
      <c r="BD71" s="551"/>
      <c r="BE71" s="551"/>
      <c r="BF71" s="551"/>
      <c r="BG71" s="551"/>
      <c r="BH71" s="551"/>
      <c r="BI71" s="551"/>
      <c r="BJ71" s="551"/>
      <c r="BK71" s="551"/>
      <c r="BL71" s="551"/>
      <c r="BM71" s="551"/>
      <c r="BN71" s="551"/>
      <c r="BO71" s="551"/>
      <c r="BP71" s="551"/>
      <c r="BQ71" s="551"/>
      <c r="BR71" s="551"/>
      <c r="BS71" s="551"/>
      <c r="BT71" s="551"/>
      <c r="BU71" s="551"/>
      <c r="BV71" s="551"/>
      <c r="BW71" s="551"/>
      <c r="BX71" s="551"/>
      <c r="BY71" s="551"/>
      <c r="BZ71" s="551"/>
      <c r="CA71" s="551"/>
      <c r="CB71" s="551"/>
      <c r="CC71" s="551"/>
    </row>
    <row r="72" spans="1:220" s="34" customFormat="1" ht="45" customHeight="1">
      <c r="A72" s="177">
        <v>47</v>
      </c>
      <c r="B72" s="133" t="s">
        <v>31</v>
      </c>
      <c r="C72" s="133" t="s">
        <v>31</v>
      </c>
      <c r="D72" s="259" t="s">
        <v>1384</v>
      </c>
      <c r="E72" s="283">
        <v>105</v>
      </c>
      <c r="F72" s="283" t="s">
        <v>18</v>
      </c>
      <c r="G72" s="133" t="s">
        <v>37</v>
      </c>
      <c r="H72" s="133" t="s">
        <v>314</v>
      </c>
      <c r="I72" s="428">
        <v>200000</v>
      </c>
      <c r="J72" s="599">
        <v>200000</v>
      </c>
      <c r="K72" s="397" t="s">
        <v>1216</v>
      </c>
      <c r="L72" s="351" t="s">
        <v>574</v>
      </c>
      <c r="M72" s="406" t="s">
        <v>174</v>
      </c>
      <c r="N72" s="185" t="s">
        <v>472</v>
      </c>
      <c r="O72" s="142">
        <f t="shared" si="2"/>
        <v>40000</v>
      </c>
      <c r="P72" s="148" t="s">
        <v>395</v>
      </c>
      <c r="Q72" s="479">
        <v>61148.26</v>
      </c>
      <c r="R72" s="234" t="s">
        <v>1020</v>
      </c>
      <c r="S72" s="482">
        <v>61148.26</v>
      </c>
      <c r="T72" s="350" t="s">
        <v>1098</v>
      </c>
      <c r="U72" s="142">
        <v>33190.22</v>
      </c>
      <c r="V72" s="234" t="s">
        <v>1257</v>
      </c>
      <c r="W72" s="142">
        <v>8293.5499999999993</v>
      </c>
      <c r="X72" s="234" t="s">
        <v>1271</v>
      </c>
      <c r="Y72" s="665">
        <f t="shared" si="3"/>
        <v>203780.29</v>
      </c>
      <c r="Z72" s="551"/>
      <c r="AA72" s="551"/>
      <c r="AB72" s="551"/>
      <c r="AC72" s="551"/>
      <c r="AD72" s="551"/>
      <c r="AE72" s="551"/>
      <c r="AF72" s="551"/>
      <c r="AG72" s="551"/>
      <c r="AH72" s="551"/>
      <c r="AI72" s="551"/>
      <c r="AJ72" s="551"/>
      <c r="AK72" s="551"/>
      <c r="AL72" s="551"/>
      <c r="AM72" s="551"/>
      <c r="AN72" s="551"/>
      <c r="AO72" s="551"/>
      <c r="AP72" s="551"/>
      <c r="AQ72" s="551"/>
      <c r="AR72" s="551"/>
      <c r="AS72" s="551"/>
      <c r="AT72" s="551"/>
      <c r="AU72" s="551"/>
      <c r="AV72" s="551"/>
      <c r="AW72" s="551"/>
      <c r="AX72" s="551"/>
      <c r="AY72" s="551"/>
      <c r="AZ72" s="551"/>
      <c r="BA72" s="551"/>
      <c r="BB72" s="551"/>
      <c r="BC72" s="551"/>
      <c r="BD72" s="551"/>
      <c r="BE72" s="551"/>
      <c r="BF72" s="551"/>
      <c r="BG72" s="551"/>
      <c r="BH72" s="551"/>
      <c r="BI72" s="551"/>
      <c r="BJ72" s="551"/>
      <c r="BK72" s="551"/>
      <c r="BL72" s="551"/>
      <c r="BM72" s="551"/>
      <c r="BN72" s="551"/>
      <c r="BO72" s="551"/>
      <c r="BP72" s="551"/>
      <c r="BQ72" s="551"/>
      <c r="BR72" s="551"/>
      <c r="BS72" s="551"/>
      <c r="BT72" s="551"/>
      <c r="BU72" s="551"/>
      <c r="BV72" s="551"/>
      <c r="BW72" s="551"/>
      <c r="BX72" s="551"/>
      <c r="BY72" s="551"/>
      <c r="BZ72" s="551"/>
      <c r="CA72" s="551"/>
      <c r="CB72" s="551"/>
      <c r="CC72" s="55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</row>
    <row r="73" spans="1:220" ht="45" customHeight="1">
      <c r="A73" s="177">
        <v>48</v>
      </c>
      <c r="B73" s="133" t="s">
        <v>31</v>
      </c>
      <c r="C73" s="133" t="s">
        <v>31</v>
      </c>
      <c r="D73" s="259" t="s">
        <v>347</v>
      </c>
      <c r="E73" s="283">
        <v>105</v>
      </c>
      <c r="F73" s="283" t="s">
        <v>18</v>
      </c>
      <c r="G73" s="133" t="s">
        <v>41</v>
      </c>
      <c r="H73" s="133" t="s">
        <v>296</v>
      </c>
      <c r="I73" s="428">
        <v>400000</v>
      </c>
      <c r="J73" s="599">
        <v>400000</v>
      </c>
      <c r="K73" s="397" t="s">
        <v>1224</v>
      </c>
      <c r="L73" s="351" t="s">
        <v>573</v>
      </c>
      <c r="M73" s="406" t="s">
        <v>231</v>
      </c>
      <c r="N73" s="185" t="s">
        <v>473</v>
      </c>
      <c r="O73" s="142">
        <f t="shared" si="2"/>
        <v>80000</v>
      </c>
      <c r="P73" s="148" t="s">
        <v>396</v>
      </c>
      <c r="Q73" s="474">
        <v>133924.22</v>
      </c>
      <c r="R73" s="234" t="s">
        <v>1107</v>
      </c>
      <c r="S73" s="142">
        <v>133924.22</v>
      </c>
      <c r="T73" s="350" t="s">
        <v>1288</v>
      </c>
      <c r="U73" s="76"/>
      <c r="V73" s="4"/>
      <c r="W73" s="76"/>
      <c r="X73" s="4"/>
      <c r="Y73" s="665">
        <f t="shared" si="3"/>
        <v>347848.44</v>
      </c>
      <c r="Z73" s="551"/>
      <c r="AA73" s="551"/>
      <c r="AB73" s="551"/>
      <c r="AC73" s="551"/>
      <c r="AD73" s="551"/>
      <c r="AE73" s="551"/>
      <c r="AF73" s="551"/>
      <c r="AG73" s="551"/>
      <c r="AH73" s="551"/>
      <c r="AI73" s="551"/>
      <c r="AJ73" s="551"/>
      <c r="AK73" s="551"/>
      <c r="AL73" s="551"/>
      <c r="AM73" s="551"/>
      <c r="AN73" s="551"/>
      <c r="AO73" s="551"/>
      <c r="AP73" s="551"/>
      <c r="AQ73" s="551"/>
      <c r="AR73" s="551"/>
      <c r="AS73" s="551"/>
      <c r="AT73" s="551"/>
      <c r="AU73" s="551"/>
      <c r="AV73" s="551"/>
      <c r="AW73" s="551"/>
      <c r="AX73" s="551"/>
      <c r="AY73" s="551"/>
      <c r="AZ73" s="551"/>
      <c r="BA73" s="551"/>
      <c r="BB73" s="551"/>
      <c r="BC73" s="551"/>
      <c r="BD73" s="551"/>
      <c r="BE73" s="551"/>
      <c r="BF73" s="551"/>
      <c r="BG73" s="551"/>
      <c r="BH73" s="551"/>
      <c r="BI73" s="551"/>
      <c r="BJ73" s="551"/>
      <c r="BK73" s="551"/>
      <c r="BL73" s="551"/>
      <c r="BM73" s="551"/>
      <c r="BN73" s="551"/>
      <c r="BO73" s="551"/>
      <c r="BP73" s="551"/>
      <c r="BQ73" s="551"/>
      <c r="BR73" s="551"/>
      <c r="BS73" s="551"/>
      <c r="BT73" s="551"/>
      <c r="BU73" s="551"/>
      <c r="BV73" s="551"/>
      <c r="BW73" s="551"/>
      <c r="BX73" s="551"/>
      <c r="BY73" s="551"/>
      <c r="BZ73" s="551"/>
      <c r="CA73" s="551"/>
      <c r="CB73" s="551"/>
      <c r="CC73" s="551"/>
    </row>
    <row r="74" spans="1:220" s="34" customFormat="1" ht="45" customHeight="1">
      <c r="A74" s="177">
        <v>49</v>
      </c>
      <c r="B74" s="133" t="s">
        <v>31</v>
      </c>
      <c r="C74" s="133" t="s">
        <v>31</v>
      </c>
      <c r="D74" s="259" t="s">
        <v>346</v>
      </c>
      <c r="E74" s="283">
        <v>105</v>
      </c>
      <c r="F74" s="283" t="s">
        <v>18</v>
      </c>
      <c r="G74" s="133" t="s">
        <v>38</v>
      </c>
      <c r="H74" s="133" t="s">
        <v>261</v>
      </c>
      <c r="I74" s="428">
        <v>190000</v>
      </c>
      <c r="J74" s="599">
        <v>190000</v>
      </c>
      <c r="K74" s="397" t="s">
        <v>1242</v>
      </c>
      <c r="L74" s="351" t="s">
        <v>573</v>
      </c>
      <c r="M74" s="406" t="s">
        <v>179</v>
      </c>
      <c r="N74" s="186" t="s">
        <v>475</v>
      </c>
      <c r="O74" s="142">
        <f t="shared" si="2"/>
        <v>38000</v>
      </c>
      <c r="P74" s="148" t="s">
        <v>397</v>
      </c>
      <c r="Q74" s="352">
        <v>64933.95</v>
      </c>
      <c r="R74" s="350" t="s">
        <v>1205</v>
      </c>
      <c r="S74" s="142">
        <v>64933.95</v>
      </c>
      <c r="T74" s="148" t="s">
        <v>1284</v>
      </c>
      <c r="U74" s="76"/>
      <c r="V74" s="4"/>
      <c r="W74" s="76"/>
      <c r="X74" s="4"/>
      <c r="Y74" s="665">
        <f t="shared" si="3"/>
        <v>167867.9</v>
      </c>
      <c r="Z74" s="551"/>
      <c r="AA74" s="551"/>
      <c r="AB74" s="551"/>
      <c r="AC74" s="551"/>
      <c r="AD74" s="551"/>
      <c r="AE74" s="551"/>
      <c r="AF74" s="551"/>
      <c r="AG74" s="551"/>
      <c r="AH74" s="551"/>
      <c r="AI74" s="551"/>
      <c r="AJ74" s="551"/>
      <c r="AK74" s="551"/>
      <c r="AL74" s="551"/>
      <c r="AM74" s="551"/>
      <c r="AN74" s="551"/>
      <c r="AO74" s="551"/>
      <c r="AP74" s="551"/>
      <c r="AQ74" s="551"/>
      <c r="AR74" s="551"/>
      <c r="AS74" s="551"/>
      <c r="AT74" s="551"/>
      <c r="AU74" s="551"/>
      <c r="AV74" s="551"/>
      <c r="AW74" s="551"/>
      <c r="AX74" s="551"/>
      <c r="AY74" s="551"/>
      <c r="AZ74" s="551"/>
      <c r="BA74" s="551"/>
      <c r="BB74" s="551"/>
      <c r="BC74" s="551"/>
      <c r="BD74" s="551"/>
      <c r="BE74" s="551"/>
      <c r="BF74" s="551"/>
      <c r="BG74" s="551"/>
      <c r="BH74" s="551"/>
      <c r="BI74" s="551"/>
      <c r="BJ74" s="551"/>
      <c r="BK74" s="551"/>
      <c r="BL74" s="551"/>
      <c r="BM74" s="551"/>
      <c r="BN74" s="551"/>
      <c r="BO74" s="551"/>
      <c r="BP74" s="551"/>
      <c r="BQ74" s="551"/>
      <c r="BR74" s="551"/>
      <c r="BS74" s="551"/>
      <c r="BT74" s="551"/>
      <c r="BU74" s="551"/>
      <c r="BV74" s="551"/>
      <c r="BW74" s="551"/>
      <c r="BX74" s="551"/>
      <c r="BY74" s="551"/>
      <c r="BZ74" s="551"/>
      <c r="CA74" s="551"/>
      <c r="CB74" s="551"/>
      <c r="CC74" s="55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</row>
    <row r="75" spans="1:220" s="311" customFormat="1" ht="45" customHeight="1">
      <c r="A75" s="319">
        <v>50</v>
      </c>
      <c r="B75" s="601" t="s">
        <v>31</v>
      </c>
      <c r="C75" s="601" t="s">
        <v>31</v>
      </c>
      <c r="D75" s="602" t="s">
        <v>329</v>
      </c>
      <c r="E75" s="434">
        <v>105</v>
      </c>
      <c r="F75" s="434" t="s">
        <v>18</v>
      </c>
      <c r="G75" s="601" t="s">
        <v>38</v>
      </c>
      <c r="H75" s="601" t="s">
        <v>265</v>
      </c>
      <c r="I75" s="603">
        <v>600000</v>
      </c>
      <c r="J75" s="427">
        <v>0</v>
      </c>
      <c r="K75" s="310"/>
      <c r="L75" s="578" t="s">
        <v>1080</v>
      </c>
      <c r="M75" s="408" t="s">
        <v>175</v>
      </c>
      <c r="N75" s="340" t="s">
        <v>474</v>
      </c>
      <c r="O75" s="310">
        <f t="shared" si="2"/>
        <v>120000</v>
      </c>
      <c r="P75" s="309" t="s">
        <v>398</v>
      </c>
      <c r="Q75" s="475"/>
      <c r="R75" s="304"/>
      <c r="S75" s="310"/>
      <c r="T75" s="303"/>
      <c r="U75" s="310"/>
      <c r="V75" s="304"/>
      <c r="W75" s="310"/>
      <c r="X75" s="304"/>
      <c r="Y75" s="661">
        <f t="shared" si="3"/>
        <v>120000</v>
      </c>
      <c r="Z75" s="551"/>
      <c r="AA75" s="551"/>
      <c r="AB75" s="551"/>
      <c r="AC75" s="551"/>
      <c r="AD75" s="551"/>
      <c r="AE75" s="551"/>
      <c r="AF75" s="551"/>
      <c r="AG75" s="551"/>
      <c r="AH75" s="551"/>
      <c r="AI75" s="551"/>
      <c r="AJ75" s="551"/>
      <c r="AK75" s="551"/>
      <c r="AL75" s="551"/>
      <c r="AM75" s="551"/>
      <c r="AN75" s="551"/>
      <c r="AO75" s="551"/>
      <c r="AP75" s="551"/>
      <c r="AQ75" s="551"/>
      <c r="AR75" s="551"/>
      <c r="AS75" s="551"/>
      <c r="AT75" s="551"/>
      <c r="AU75" s="551"/>
      <c r="AV75" s="551"/>
      <c r="AW75" s="551"/>
      <c r="AX75" s="551"/>
      <c r="AY75" s="551"/>
      <c r="AZ75" s="551"/>
      <c r="BA75" s="551"/>
      <c r="BB75" s="551"/>
      <c r="BC75" s="551"/>
      <c r="BD75" s="551"/>
      <c r="BE75" s="551"/>
      <c r="BF75" s="551"/>
      <c r="BG75" s="551"/>
      <c r="BH75" s="551"/>
      <c r="BI75" s="551"/>
      <c r="BJ75" s="551"/>
      <c r="BK75" s="551"/>
      <c r="BL75" s="551"/>
      <c r="BM75" s="551"/>
      <c r="BN75" s="551"/>
      <c r="BO75" s="551"/>
      <c r="BP75" s="551"/>
      <c r="BQ75" s="551"/>
      <c r="BR75" s="551"/>
      <c r="BS75" s="551"/>
      <c r="BT75" s="551"/>
      <c r="BU75" s="551"/>
      <c r="BV75" s="551"/>
      <c r="BW75" s="551"/>
      <c r="BX75" s="551"/>
      <c r="BY75" s="551"/>
      <c r="BZ75" s="551"/>
      <c r="CA75" s="551"/>
      <c r="CB75" s="551"/>
      <c r="CC75" s="551"/>
    </row>
    <row r="76" spans="1:220" s="34" customFormat="1" ht="45" customHeight="1">
      <c r="A76" s="177">
        <v>51</v>
      </c>
      <c r="B76" s="133" t="s">
        <v>31</v>
      </c>
      <c r="C76" s="133" t="s">
        <v>31</v>
      </c>
      <c r="D76" s="259" t="s">
        <v>345</v>
      </c>
      <c r="E76" s="283">
        <v>105</v>
      </c>
      <c r="F76" s="283" t="s">
        <v>18</v>
      </c>
      <c r="G76" s="133" t="s">
        <v>38</v>
      </c>
      <c r="H76" s="133" t="s">
        <v>264</v>
      </c>
      <c r="I76" s="428">
        <v>280000</v>
      </c>
      <c r="J76" s="599">
        <v>280000</v>
      </c>
      <c r="K76" s="501"/>
      <c r="L76" s="351" t="s">
        <v>571</v>
      </c>
      <c r="M76" s="406" t="s">
        <v>177</v>
      </c>
      <c r="N76" s="185">
        <v>8843915588</v>
      </c>
      <c r="O76" s="142">
        <f t="shared" si="2"/>
        <v>56000</v>
      </c>
      <c r="P76" s="148" t="s">
        <v>399</v>
      </c>
      <c r="Q76" s="416"/>
      <c r="R76" s="4"/>
      <c r="S76" s="76"/>
      <c r="T76" s="5"/>
      <c r="U76" s="76"/>
      <c r="V76" s="4"/>
      <c r="W76" s="76"/>
      <c r="X76" s="4"/>
      <c r="Y76" s="665">
        <f t="shared" si="3"/>
        <v>56000</v>
      </c>
      <c r="Z76" s="551"/>
      <c r="AA76" s="551"/>
      <c r="AB76" s="551"/>
      <c r="AC76" s="551"/>
      <c r="AD76" s="551"/>
      <c r="AE76" s="551"/>
      <c r="AF76" s="551"/>
      <c r="AG76" s="551"/>
      <c r="AH76" s="551"/>
      <c r="AI76" s="551"/>
      <c r="AJ76" s="551"/>
      <c r="AK76" s="551"/>
      <c r="AL76" s="551"/>
      <c r="AM76" s="551"/>
      <c r="AN76" s="551"/>
      <c r="AO76" s="551"/>
      <c r="AP76" s="551"/>
      <c r="AQ76" s="551"/>
      <c r="AR76" s="551"/>
      <c r="AS76" s="551"/>
      <c r="AT76" s="551"/>
      <c r="AU76" s="551"/>
      <c r="AV76" s="551"/>
      <c r="AW76" s="551"/>
      <c r="AX76" s="551"/>
      <c r="AY76" s="551"/>
      <c r="AZ76" s="551"/>
      <c r="BA76" s="551"/>
      <c r="BB76" s="551"/>
      <c r="BC76" s="551"/>
      <c r="BD76" s="551"/>
      <c r="BE76" s="551"/>
      <c r="BF76" s="551"/>
      <c r="BG76" s="551"/>
      <c r="BH76" s="551"/>
      <c r="BI76" s="551"/>
      <c r="BJ76" s="551"/>
      <c r="BK76" s="551"/>
      <c r="BL76" s="551"/>
      <c r="BM76" s="551"/>
      <c r="BN76" s="551"/>
      <c r="BO76" s="551"/>
      <c r="BP76" s="551"/>
      <c r="BQ76" s="551"/>
      <c r="BR76" s="551"/>
      <c r="BS76" s="551"/>
      <c r="BT76" s="551"/>
      <c r="BU76" s="551"/>
      <c r="BV76" s="551"/>
      <c r="BW76" s="551"/>
      <c r="BX76" s="551"/>
      <c r="BY76" s="551"/>
      <c r="BZ76" s="551"/>
      <c r="CA76" s="551"/>
      <c r="CB76" s="551"/>
      <c r="CC76" s="55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</row>
    <row r="77" spans="1:220" s="34" customFormat="1" ht="45" customHeight="1">
      <c r="A77" s="177">
        <v>52</v>
      </c>
      <c r="B77" s="133" t="s">
        <v>31</v>
      </c>
      <c r="C77" s="133" t="s">
        <v>31</v>
      </c>
      <c r="D77" s="259" t="s">
        <v>344</v>
      </c>
      <c r="E77" s="283">
        <v>105</v>
      </c>
      <c r="F77" s="283" t="s">
        <v>18</v>
      </c>
      <c r="G77" s="133" t="s">
        <v>38</v>
      </c>
      <c r="H77" s="133" t="s">
        <v>263</v>
      </c>
      <c r="I77" s="428">
        <v>140000</v>
      </c>
      <c r="J77" s="599">
        <v>140000</v>
      </c>
      <c r="K77" s="388"/>
      <c r="L77" s="351" t="s">
        <v>571</v>
      </c>
      <c r="M77" s="406" t="s">
        <v>178</v>
      </c>
      <c r="N77" s="185" t="s">
        <v>476</v>
      </c>
      <c r="O77" s="142">
        <f t="shared" si="2"/>
        <v>28000</v>
      </c>
      <c r="P77" s="148" t="s">
        <v>400</v>
      </c>
      <c r="Q77" s="416"/>
      <c r="R77" s="4"/>
      <c r="S77" s="76"/>
      <c r="T77" s="5"/>
      <c r="U77" s="76"/>
      <c r="V77" s="4"/>
      <c r="W77" s="76"/>
      <c r="X77" s="4"/>
      <c r="Y77" s="665">
        <f t="shared" si="3"/>
        <v>28000</v>
      </c>
      <c r="Z77" s="551"/>
      <c r="AA77" s="551"/>
      <c r="AB77" s="551"/>
      <c r="AC77" s="551"/>
      <c r="AD77" s="551"/>
      <c r="AE77" s="551"/>
      <c r="AF77" s="551"/>
      <c r="AG77" s="551"/>
      <c r="AH77" s="551"/>
      <c r="AI77" s="551"/>
      <c r="AJ77" s="551"/>
      <c r="AK77" s="551"/>
      <c r="AL77" s="551"/>
      <c r="AM77" s="551"/>
      <c r="AN77" s="551"/>
      <c r="AO77" s="551"/>
      <c r="AP77" s="551"/>
      <c r="AQ77" s="551"/>
      <c r="AR77" s="551"/>
      <c r="AS77" s="551"/>
      <c r="AT77" s="551"/>
      <c r="AU77" s="551"/>
      <c r="AV77" s="551"/>
      <c r="AW77" s="551"/>
      <c r="AX77" s="551"/>
      <c r="AY77" s="551"/>
      <c r="AZ77" s="551"/>
      <c r="BA77" s="551"/>
      <c r="BB77" s="551"/>
      <c r="BC77" s="551"/>
      <c r="BD77" s="551"/>
      <c r="BE77" s="551"/>
      <c r="BF77" s="551"/>
      <c r="BG77" s="551"/>
      <c r="BH77" s="551"/>
      <c r="BI77" s="551"/>
      <c r="BJ77" s="551"/>
      <c r="BK77" s="551"/>
      <c r="BL77" s="551"/>
      <c r="BM77" s="551"/>
      <c r="BN77" s="551"/>
      <c r="BO77" s="551"/>
      <c r="BP77" s="551"/>
      <c r="BQ77" s="551"/>
      <c r="BR77" s="551"/>
      <c r="BS77" s="551"/>
      <c r="BT77" s="551"/>
      <c r="BU77" s="551"/>
      <c r="BV77" s="551"/>
      <c r="BW77" s="551"/>
      <c r="BX77" s="551"/>
      <c r="BY77" s="551"/>
      <c r="BZ77" s="551"/>
      <c r="CA77" s="551"/>
      <c r="CB77" s="551"/>
      <c r="CC77" s="55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</row>
    <row r="78" spans="1:220" s="34" customFormat="1" ht="45" customHeight="1">
      <c r="A78" s="177">
        <v>53</v>
      </c>
      <c r="B78" s="133" t="s">
        <v>31</v>
      </c>
      <c r="C78" s="133" t="s">
        <v>31</v>
      </c>
      <c r="D78" s="259" t="s">
        <v>343</v>
      </c>
      <c r="E78" s="283">
        <v>105</v>
      </c>
      <c r="F78" s="283" t="s">
        <v>18</v>
      </c>
      <c r="G78" s="133" t="s">
        <v>38</v>
      </c>
      <c r="H78" s="133" t="s">
        <v>262</v>
      </c>
      <c r="I78" s="428">
        <v>180000</v>
      </c>
      <c r="J78" s="599">
        <v>180000</v>
      </c>
      <c r="K78" s="397" t="s">
        <v>1250</v>
      </c>
      <c r="L78" s="351" t="s">
        <v>573</v>
      </c>
      <c r="M78" s="406" t="s">
        <v>176</v>
      </c>
      <c r="N78" s="185" t="s">
        <v>477</v>
      </c>
      <c r="O78" s="142">
        <f t="shared" si="2"/>
        <v>36000</v>
      </c>
      <c r="P78" s="148" t="s">
        <v>401</v>
      </c>
      <c r="Q78" s="649"/>
      <c r="R78" s="646"/>
      <c r="S78" s="76"/>
      <c r="T78" s="5"/>
      <c r="U78" s="76"/>
      <c r="V78" s="4"/>
      <c r="W78" s="76"/>
      <c r="X78" s="4"/>
      <c r="Y78" s="665">
        <f t="shared" si="3"/>
        <v>36000</v>
      </c>
      <c r="Z78" s="551"/>
      <c r="AA78" s="551"/>
      <c r="AB78" s="551"/>
      <c r="AC78" s="551"/>
      <c r="AD78" s="551"/>
      <c r="AE78" s="551"/>
      <c r="AF78" s="551"/>
      <c r="AG78" s="551"/>
      <c r="AH78" s="551"/>
      <c r="AI78" s="551"/>
      <c r="AJ78" s="551"/>
      <c r="AK78" s="551"/>
      <c r="AL78" s="551"/>
      <c r="AM78" s="551"/>
      <c r="AN78" s="551"/>
      <c r="AO78" s="551"/>
      <c r="AP78" s="551"/>
      <c r="AQ78" s="551"/>
      <c r="AR78" s="551"/>
      <c r="AS78" s="551"/>
      <c r="AT78" s="551"/>
      <c r="AU78" s="551"/>
      <c r="AV78" s="551"/>
      <c r="AW78" s="551"/>
      <c r="AX78" s="551"/>
      <c r="AY78" s="551"/>
      <c r="AZ78" s="551"/>
      <c r="BA78" s="551"/>
      <c r="BB78" s="551"/>
      <c r="BC78" s="551"/>
      <c r="BD78" s="551"/>
      <c r="BE78" s="551"/>
      <c r="BF78" s="551"/>
      <c r="BG78" s="551"/>
      <c r="BH78" s="551"/>
      <c r="BI78" s="551"/>
      <c r="BJ78" s="551"/>
      <c r="BK78" s="551"/>
      <c r="BL78" s="551"/>
      <c r="BM78" s="551"/>
      <c r="BN78" s="551"/>
      <c r="BO78" s="551"/>
      <c r="BP78" s="551"/>
      <c r="BQ78" s="551"/>
      <c r="BR78" s="551"/>
      <c r="BS78" s="551"/>
      <c r="BT78" s="551"/>
      <c r="BU78" s="551"/>
      <c r="BV78" s="551"/>
      <c r="BW78" s="551"/>
      <c r="BX78" s="551"/>
      <c r="BY78" s="551"/>
      <c r="BZ78" s="551"/>
      <c r="CA78" s="551"/>
      <c r="CB78" s="551"/>
      <c r="CC78" s="55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</row>
    <row r="79" spans="1:220" s="34" customFormat="1" ht="45" customHeight="1">
      <c r="A79" s="177">
        <v>54</v>
      </c>
      <c r="B79" s="133" t="s">
        <v>31</v>
      </c>
      <c r="C79" s="133" t="s">
        <v>31</v>
      </c>
      <c r="D79" s="259" t="s">
        <v>610</v>
      </c>
      <c r="E79" s="283">
        <v>105</v>
      </c>
      <c r="F79" s="283" t="s">
        <v>18</v>
      </c>
      <c r="G79" s="133" t="s">
        <v>39</v>
      </c>
      <c r="H79" s="133" t="s">
        <v>315</v>
      </c>
      <c r="I79" s="428">
        <v>430000</v>
      </c>
      <c r="J79" s="599">
        <v>430000</v>
      </c>
      <c r="K79" s="388"/>
      <c r="L79" s="351" t="s">
        <v>571</v>
      </c>
      <c r="M79" s="406" t="s">
        <v>180</v>
      </c>
      <c r="N79" s="185">
        <v>8843918801</v>
      </c>
      <c r="O79" s="142">
        <f t="shared" si="2"/>
        <v>86000</v>
      </c>
      <c r="P79" s="148" t="s">
        <v>402</v>
      </c>
      <c r="Q79" s="416"/>
      <c r="R79" s="4"/>
      <c r="S79" s="76"/>
      <c r="T79" s="5"/>
      <c r="U79" s="76"/>
      <c r="V79" s="4"/>
      <c r="W79" s="76"/>
      <c r="X79" s="4"/>
      <c r="Y79" s="665">
        <f t="shared" si="3"/>
        <v>86000</v>
      </c>
      <c r="Z79" s="551"/>
      <c r="AA79" s="551"/>
      <c r="AB79" s="551"/>
      <c r="AC79" s="551"/>
      <c r="AD79" s="551"/>
      <c r="AE79" s="551"/>
      <c r="AF79" s="551"/>
      <c r="AG79" s="551"/>
      <c r="AH79" s="551"/>
      <c r="AI79" s="551"/>
      <c r="AJ79" s="551"/>
      <c r="AK79" s="551"/>
      <c r="AL79" s="551"/>
      <c r="AM79" s="551"/>
      <c r="AN79" s="551"/>
      <c r="AO79" s="551"/>
      <c r="AP79" s="551"/>
      <c r="AQ79" s="551"/>
      <c r="AR79" s="551"/>
      <c r="AS79" s="551"/>
      <c r="AT79" s="551"/>
      <c r="AU79" s="551"/>
      <c r="AV79" s="551"/>
      <c r="AW79" s="551"/>
      <c r="AX79" s="551"/>
      <c r="AY79" s="551"/>
      <c r="AZ79" s="551"/>
      <c r="BA79" s="551"/>
      <c r="BB79" s="551"/>
      <c r="BC79" s="551"/>
      <c r="BD79" s="551"/>
      <c r="BE79" s="551"/>
      <c r="BF79" s="551"/>
      <c r="BG79" s="551"/>
      <c r="BH79" s="551"/>
      <c r="BI79" s="551"/>
      <c r="BJ79" s="551"/>
      <c r="BK79" s="551"/>
      <c r="BL79" s="551"/>
      <c r="BM79" s="551"/>
      <c r="BN79" s="551"/>
      <c r="BO79" s="551"/>
      <c r="BP79" s="551"/>
      <c r="BQ79" s="551"/>
      <c r="BR79" s="551"/>
      <c r="BS79" s="551"/>
      <c r="BT79" s="551"/>
      <c r="BU79" s="551"/>
      <c r="BV79" s="551"/>
      <c r="BW79" s="551"/>
      <c r="BX79" s="551"/>
      <c r="BY79" s="551"/>
      <c r="BZ79" s="551"/>
      <c r="CA79" s="551"/>
      <c r="CB79" s="551"/>
      <c r="CC79" s="55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</row>
    <row r="80" spans="1:220" s="311" customFormat="1" ht="45" customHeight="1">
      <c r="A80" s="319">
        <v>55</v>
      </c>
      <c r="B80" s="601" t="s">
        <v>31</v>
      </c>
      <c r="C80" s="601" t="s">
        <v>31</v>
      </c>
      <c r="D80" s="602" t="s">
        <v>342</v>
      </c>
      <c r="E80" s="434">
        <v>105</v>
      </c>
      <c r="F80" s="434" t="s">
        <v>18</v>
      </c>
      <c r="G80" s="601" t="s">
        <v>40</v>
      </c>
      <c r="H80" s="601" t="s">
        <v>297</v>
      </c>
      <c r="I80" s="603">
        <v>100000</v>
      </c>
      <c r="J80" s="427">
        <v>0</v>
      </c>
      <c r="K80" s="310"/>
      <c r="L80" s="578" t="s">
        <v>1080</v>
      </c>
      <c r="M80" s="408" t="s">
        <v>181</v>
      </c>
      <c r="N80" s="340" t="s">
        <v>478</v>
      </c>
      <c r="O80" s="310">
        <f t="shared" si="2"/>
        <v>20000</v>
      </c>
      <c r="P80" s="309" t="s">
        <v>403</v>
      </c>
      <c r="Q80" s="475"/>
      <c r="R80" s="304"/>
      <c r="S80" s="310"/>
      <c r="T80" s="303"/>
      <c r="U80" s="310"/>
      <c r="V80" s="304"/>
      <c r="W80" s="310"/>
      <c r="X80" s="304"/>
      <c r="Y80" s="661">
        <f t="shared" si="3"/>
        <v>20000</v>
      </c>
      <c r="Z80" s="551"/>
      <c r="AA80" s="551"/>
      <c r="AB80" s="551"/>
      <c r="AC80" s="551"/>
      <c r="AD80" s="551"/>
      <c r="AE80" s="551"/>
      <c r="AF80" s="551"/>
      <c r="AG80" s="551"/>
      <c r="AH80" s="551"/>
      <c r="AI80" s="551"/>
      <c r="AJ80" s="551"/>
      <c r="AK80" s="551"/>
      <c r="AL80" s="551"/>
      <c r="AM80" s="551"/>
      <c r="AN80" s="551"/>
      <c r="AO80" s="551"/>
      <c r="AP80" s="551"/>
      <c r="AQ80" s="551"/>
      <c r="AR80" s="551"/>
      <c r="AS80" s="551"/>
      <c r="AT80" s="551"/>
      <c r="AU80" s="551"/>
      <c r="AV80" s="551"/>
      <c r="AW80" s="551"/>
      <c r="AX80" s="551"/>
      <c r="AY80" s="551"/>
      <c r="AZ80" s="551"/>
      <c r="BA80" s="551"/>
      <c r="BB80" s="551"/>
      <c r="BC80" s="551"/>
      <c r="BD80" s="551"/>
      <c r="BE80" s="551"/>
      <c r="BF80" s="551"/>
      <c r="BG80" s="551"/>
      <c r="BH80" s="551"/>
      <c r="BI80" s="551"/>
      <c r="BJ80" s="551"/>
      <c r="BK80" s="551"/>
      <c r="BL80" s="551"/>
      <c r="BM80" s="551"/>
      <c r="BN80" s="551"/>
      <c r="BO80" s="551"/>
      <c r="BP80" s="551"/>
      <c r="BQ80" s="551"/>
      <c r="BR80" s="551"/>
      <c r="BS80" s="551"/>
      <c r="BT80" s="551"/>
      <c r="BU80" s="551"/>
      <c r="BV80" s="551"/>
      <c r="BW80" s="551"/>
      <c r="BX80" s="551"/>
      <c r="BY80" s="551"/>
      <c r="BZ80" s="551"/>
      <c r="CA80" s="551"/>
      <c r="CB80" s="551"/>
      <c r="CC80" s="551"/>
    </row>
    <row r="81" spans="1:220" s="34" customFormat="1" ht="45" customHeight="1">
      <c r="A81" s="177">
        <v>56</v>
      </c>
      <c r="B81" s="133" t="s">
        <v>31</v>
      </c>
      <c r="C81" s="133" t="s">
        <v>31</v>
      </c>
      <c r="D81" s="259" t="s">
        <v>341</v>
      </c>
      <c r="E81" s="283">
        <v>105</v>
      </c>
      <c r="F81" s="283" t="s">
        <v>18</v>
      </c>
      <c r="G81" s="133" t="s">
        <v>41</v>
      </c>
      <c r="H81" s="133" t="s">
        <v>266</v>
      </c>
      <c r="I81" s="428">
        <v>180000</v>
      </c>
      <c r="J81" s="599">
        <v>180000</v>
      </c>
      <c r="K81" s="397" t="s">
        <v>1223</v>
      </c>
      <c r="L81" s="351" t="s">
        <v>574</v>
      </c>
      <c r="M81" s="406" t="s">
        <v>183</v>
      </c>
      <c r="N81" s="185" t="s">
        <v>479</v>
      </c>
      <c r="O81" s="142">
        <f t="shared" si="2"/>
        <v>36000</v>
      </c>
      <c r="P81" s="148" t="s">
        <v>404</v>
      </c>
      <c r="Q81" s="474">
        <v>62738.77</v>
      </c>
      <c r="R81" s="234" t="s">
        <v>1092</v>
      </c>
      <c r="S81" s="142">
        <v>62738.77</v>
      </c>
      <c r="T81" s="350" t="s">
        <v>1287</v>
      </c>
      <c r="U81" s="142">
        <v>38121.35</v>
      </c>
      <c r="V81" s="234" t="s">
        <v>1334</v>
      </c>
      <c r="W81" s="645"/>
      <c r="X81" s="646"/>
      <c r="Y81" s="665">
        <f t="shared" si="3"/>
        <v>199598.88999999998</v>
      </c>
      <c r="Z81" s="551"/>
      <c r="AA81" s="551"/>
      <c r="AB81" s="551"/>
      <c r="AC81" s="551"/>
      <c r="AD81" s="551"/>
      <c r="AE81" s="551"/>
      <c r="AF81" s="551"/>
      <c r="AG81" s="551"/>
      <c r="AH81" s="551"/>
      <c r="AI81" s="551"/>
      <c r="AJ81" s="551"/>
      <c r="AK81" s="551"/>
      <c r="AL81" s="551"/>
      <c r="AM81" s="551"/>
      <c r="AN81" s="551"/>
      <c r="AO81" s="551"/>
      <c r="AP81" s="551"/>
      <c r="AQ81" s="551"/>
      <c r="AR81" s="551"/>
      <c r="AS81" s="551"/>
      <c r="AT81" s="551"/>
      <c r="AU81" s="551"/>
      <c r="AV81" s="551"/>
      <c r="AW81" s="551"/>
      <c r="AX81" s="551"/>
      <c r="AY81" s="551"/>
      <c r="AZ81" s="551"/>
      <c r="BA81" s="551"/>
      <c r="BB81" s="551"/>
      <c r="BC81" s="551"/>
      <c r="BD81" s="551"/>
      <c r="BE81" s="551"/>
      <c r="BF81" s="551"/>
      <c r="BG81" s="551"/>
      <c r="BH81" s="551"/>
      <c r="BI81" s="551"/>
      <c r="BJ81" s="551"/>
      <c r="BK81" s="551"/>
      <c r="BL81" s="551"/>
      <c r="BM81" s="551"/>
      <c r="BN81" s="551"/>
      <c r="BO81" s="551"/>
      <c r="BP81" s="551"/>
      <c r="BQ81" s="551"/>
      <c r="BR81" s="551"/>
      <c r="BS81" s="551"/>
      <c r="BT81" s="551"/>
      <c r="BU81" s="551"/>
      <c r="BV81" s="551"/>
      <c r="BW81" s="551"/>
      <c r="BX81" s="551"/>
      <c r="BY81" s="551"/>
      <c r="BZ81" s="551"/>
      <c r="CA81" s="551"/>
      <c r="CB81" s="551"/>
      <c r="CC81" s="55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</row>
    <row r="82" spans="1:220" s="34" customFormat="1" ht="45" customHeight="1">
      <c r="A82" s="177">
        <v>57</v>
      </c>
      <c r="B82" s="133" t="s">
        <v>31</v>
      </c>
      <c r="C82" s="133" t="s">
        <v>31</v>
      </c>
      <c r="D82" s="259" t="s">
        <v>340</v>
      </c>
      <c r="E82" s="283">
        <v>105</v>
      </c>
      <c r="F82" s="283" t="s">
        <v>18</v>
      </c>
      <c r="G82" s="133" t="s">
        <v>41</v>
      </c>
      <c r="H82" s="133" t="s">
        <v>267</v>
      </c>
      <c r="I82" s="428">
        <v>1000000</v>
      </c>
      <c r="J82" s="599">
        <v>1000000</v>
      </c>
      <c r="K82" s="76"/>
      <c r="L82" s="351" t="s">
        <v>571</v>
      </c>
      <c r="M82" s="406" t="s">
        <v>182</v>
      </c>
      <c r="N82" s="185" t="s">
        <v>480</v>
      </c>
      <c r="O82" s="142">
        <f t="shared" si="2"/>
        <v>200000</v>
      </c>
      <c r="P82" s="148" t="s">
        <v>405</v>
      </c>
      <c r="Q82" s="416"/>
      <c r="R82" s="4"/>
      <c r="S82" s="76"/>
      <c r="T82" s="5"/>
      <c r="U82" s="76"/>
      <c r="V82" s="4"/>
      <c r="W82" s="76"/>
      <c r="X82" s="4"/>
      <c r="Y82" s="665">
        <f t="shared" si="3"/>
        <v>200000</v>
      </c>
      <c r="Z82" s="551"/>
      <c r="AA82" s="551"/>
      <c r="AB82" s="551"/>
      <c r="AC82" s="551"/>
      <c r="AD82" s="551"/>
      <c r="AE82" s="551"/>
      <c r="AF82" s="551"/>
      <c r="AG82" s="551"/>
      <c r="AH82" s="551"/>
      <c r="AI82" s="551"/>
      <c r="AJ82" s="551"/>
      <c r="AK82" s="551"/>
      <c r="AL82" s="551"/>
      <c r="AM82" s="551"/>
      <c r="AN82" s="551"/>
      <c r="AO82" s="551"/>
      <c r="AP82" s="551"/>
      <c r="AQ82" s="551"/>
      <c r="AR82" s="551"/>
      <c r="AS82" s="551"/>
      <c r="AT82" s="551"/>
      <c r="AU82" s="551"/>
      <c r="AV82" s="551"/>
      <c r="AW82" s="551"/>
      <c r="AX82" s="551"/>
      <c r="AY82" s="551"/>
      <c r="AZ82" s="551"/>
      <c r="BA82" s="551"/>
      <c r="BB82" s="551"/>
      <c r="BC82" s="551"/>
      <c r="BD82" s="551"/>
      <c r="BE82" s="551"/>
      <c r="BF82" s="551"/>
      <c r="BG82" s="551"/>
      <c r="BH82" s="551"/>
      <c r="BI82" s="551"/>
      <c r="BJ82" s="551"/>
      <c r="BK82" s="551"/>
      <c r="BL82" s="551"/>
      <c r="BM82" s="551"/>
      <c r="BN82" s="551"/>
      <c r="BO82" s="551"/>
      <c r="BP82" s="551"/>
      <c r="BQ82" s="551"/>
      <c r="BR82" s="551"/>
      <c r="BS82" s="551"/>
      <c r="BT82" s="551"/>
      <c r="BU82" s="551"/>
      <c r="BV82" s="551"/>
      <c r="BW82" s="551"/>
      <c r="BX82" s="551"/>
      <c r="BY82" s="551"/>
      <c r="BZ82" s="551"/>
      <c r="CA82" s="551"/>
      <c r="CB82" s="551"/>
      <c r="CC82" s="55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</row>
    <row r="83" spans="1:220" s="35" customFormat="1" ht="45" customHeight="1">
      <c r="A83" s="177">
        <v>58</v>
      </c>
      <c r="B83" s="133" t="s">
        <v>31</v>
      </c>
      <c r="C83" s="133" t="s">
        <v>31</v>
      </c>
      <c r="D83" s="259" t="s">
        <v>339</v>
      </c>
      <c r="E83" s="283">
        <v>105</v>
      </c>
      <c r="F83" s="283" t="s">
        <v>18</v>
      </c>
      <c r="G83" s="133" t="s">
        <v>42</v>
      </c>
      <c r="H83" s="133" t="s">
        <v>298</v>
      </c>
      <c r="I83" s="428">
        <v>180000</v>
      </c>
      <c r="J83" s="599">
        <v>180000</v>
      </c>
      <c r="K83" s="401" t="s">
        <v>1243</v>
      </c>
      <c r="L83" s="351" t="s">
        <v>573</v>
      </c>
      <c r="M83" s="406" t="s">
        <v>186</v>
      </c>
      <c r="N83" s="185" t="s">
        <v>481</v>
      </c>
      <c r="O83" s="142">
        <f t="shared" si="2"/>
        <v>36000</v>
      </c>
      <c r="P83" s="148" t="s">
        <v>406</v>
      </c>
      <c r="Q83" s="649"/>
      <c r="R83" s="646"/>
      <c r="S83" s="76"/>
      <c r="T83" s="5"/>
      <c r="U83" s="76"/>
      <c r="V83" s="4"/>
      <c r="W83" s="76"/>
      <c r="X83" s="4"/>
      <c r="Y83" s="665">
        <f t="shared" si="3"/>
        <v>36000</v>
      </c>
      <c r="Z83" s="551"/>
      <c r="AA83" s="551"/>
      <c r="AB83" s="551"/>
      <c r="AC83" s="551"/>
      <c r="AD83" s="551"/>
      <c r="AE83" s="551"/>
      <c r="AF83" s="551"/>
      <c r="AG83" s="551"/>
      <c r="AH83" s="551"/>
      <c r="AI83" s="551"/>
      <c r="AJ83" s="551"/>
      <c r="AK83" s="551"/>
      <c r="AL83" s="551"/>
      <c r="AM83" s="551"/>
      <c r="AN83" s="551"/>
      <c r="AO83" s="551"/>
      <c r="AP83" s="551"/>
      <c r="AQ83" s="551"/>
      <c r="AR83" s="551"/>
      <c r="AS83" s="551"/>
      <c r="AT83" s="551"/>
      <c r="AU83" s="551"/>
      <c r="AV83" s="551"/>
      <c r="AW83" s="551"/>
      <c r="AX83" s="551"/>
      <c r="AY83" s="551"/>
      <c r="AZ83" s="551"/>
      <c r="BA83" s="551"/>
      <c r="BB83" s="551"/>
      <c r="BC83" s="551"/>
      <c r="BD83" s="551"/>
      <c r="BE83" s="551"/>
      <c r="BF83" s="551"/>
      <c r="BG83" s="551"/>
      <c r="BH83" s="551"/>
      <c r="BI83" s="551"/>
      <c r="BJ83" s="551"/>
      <c r="BK83" s="551"/>
      <c r="BL83" s="551"/>
      <c r="BM83" s="551"/>
      <c r="BN83" s="551"/>
      <c r="BO83" s="551"/>
      <c r="BP83" s="551"/>
      <c r="BQ83" s="551"/>
      <c r="BR83" s="551"/>
      <c r="BS83" s="551"/>
      <c r="BT83" s="551"/>
      <c r="BU83" s="551"/>
      <c r="BV83" s="551"/>
      <c r="BW83" s="551"/>
      <c r="BX83" s="551"/>
      <c r="BY83" s="551"/>
      <c r="BZ83" s="551"/>
      <c r="CA83" s="551"/>
      <c r="CB83" s="551"/>
      <c r="CC83" s="55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</row>
    <row r="84" spans="1:220" s="35" customFormat="1" ht="45" customHeight="1">
      <c r="A84" s="177">
        <v>59</v>
      </c>
      <c r="B84" s="133" t="s">
        <v>31</v>
      </c>
      <c r="C84" s="133" t="s">
        <v>31</v>
      </c>
      <c r="D84" s="259" t="s">
        <v>338</v>
      </c>
      <c r="E84" s="283">
        <v>105</v>
      </c>
      <c r="F84" s="283" t="s">
        <v>18</v>
      </c>
      <c r="G84" s="133" t="s">
        <v>268</v>
      </c>
      <c r="H84" s="133" t="s">
        <v>269</v>
      </c>
      <c r="I84" s="428">
        <v>240000</v>
      </c>
      <c r="J84" s="599">
        <v>240000</v>
      </c>
      <c r="K84" s="388"/>
      <c r="L84" s="351" t="s">
        <v>571</v>
      </c>
      <c r="M84" s="406" t="s">
        <v>185</v>
      </c>
      <c r="N84" s="185" t="s">
        <v>482</v>
      </c>
      <c r="O84" s="142">
        <f t="shared" si="2"/>
        <v>48000</v>
      </c>
      <c r="P84" s="148" t="s">
        <v>407</v>
      </c>
      <c r="Q84" s="416"/>
      <c r="R84" s="4"/>
      <c r="S84" s="76"/>
      <c r="T84" s="5"/>
      <c r="U84" s="76"/>
      <c r="V84" s="4"/>
      <c r="W84" s="76"/>
      <c r="X84" s="4"/>
      <c r="Y84" s="665">
        <f t="shared" si="3"/>
        <v>48000</v>
      </c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551"/>
      <c r="AM84" s="551"/>
      <c r="AN84" s="551"/>
      <c r="AO84" s="551"/>
      <c r="AP84" s="551"/>
      <c r="AQ84" s="551"/>
      <c r="AR84" s="551"/>
      <c r="AS84" s="551"/>
      <c r="AT84" s="551"/>
      <c r="AU84" s="551"/>
      <c r="AV84" s="551"/>
      <c r="AW84" s="551"/>
      <c r="AX84" s="551"/>
      <c r="AY84" s="551"/>
      <c r="AZ84" s="551"/>
      <c r="BA84" s="551"/>
      <c r="BB84" s="551"/>
      <c r="BC84" s="551"/>
      <c r="BD84" s="551"/>
      <c r="BE84" s="551"/>
      <c r="BF84" s="551"/>
      <c r="BG84" s="551"/>
      <c r="BH84" s="551"/>
      <c r="BI84" s="551"/>
      <c r="BJ84" s="551"/>
      <c r="BK84" s="551"/>
      <c r="BL84" s="551"/>
      <c r="BM84" s="551"/>
      <c r="BN84" s="551"/>
      <c r="BO84" s="551"/>
      <c r="BP84" s="551"/>
      <c r="BQ84" s="551"/>
      <c r="BR84" s="551"/>
      <c r="BS84" s="551"/>
      <c r="BT84" s="551"/>
      <c r="BU84" s="551"/>
      <c r="BV84" s="551"/>
      <c r="BW84" s="551"/>
      <c r="BX84" s="551"/>
      <c r="BY84" s="551"/>
      <c r="BZ84" s="551"/>
      <c r="CA84" s="551"/>
      <c r="CB84" s="551"/>
      <c r="CC84" s="55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</row>
    <row r="85" spans="1:220" s="35" customFormat="1" ht="45" customHeight="1">
      <c r="A85" s="177">
        <v>60</v>
      </c>
      <c r="B85" s="133" t="s">
        <v>31</v>
      </c>
      <c r="C85" s="133" t="s">
        <v>31</v>
      </c>
      <c r="D85" s="259" t="s">
        <v>337</v>
      </c>
      <c r="E85" s="283">
        <v>105</v>
      </c>
      <c r="F85" s="283" t="s">
        <v>18</v>
      </c>
      <c r="G85" s="133" t="s">
        <v>268</v>
      </c>
      <c r="H85" s="133" t="s">
        <v>270</v>
      </c>
      <c r="I85" s="428">
        <v>60000</v>
      </c>
      <c r="J85" s="599">
        <v>60000</v>
      </c>
      <c r="K85" s="397" t="s">
        <v>1285</v>
      </c>
      <c r="L85" s="351" t="s">
        <v>573</v>
      </c>
      <c r="M85" s="406" t="s">
        <v>187</v>
      </c>
      <c r="N85" s="185" t="s">
        <v>483</v>
      </c>
      <c r="O85" s="142">
        <f t="shared" si="2"/>
        <v>12000</v>
      </c>
      <c r="P85" s="148" t="s">
        <v>408</v>
      </c>
      <c r="Q85" s="649"/>
      <c r="R85" s="646"/>
      <c r="S85" s="645"/>
      <c r="T85" s="650"/>
      <c r="U85" s="645"/>
      <c r="V85" s="651"/>
      <c r="W85" s="76"/>
      <c r="X85" s="4"/>
      <c r="Y85" s="665">
        <f t="shared" si="3"/>
        <v>12000</v>
      </c>
      <c r="Z85" s="551"/>
      <c r="AA85" s="551"/>
      <c r="AB85" s="551"/>
      <c r="AC85" s="551"/>
      <c r="AD85" s="551"/>
      <c r="AE85" s="551"/>
      <c r="AF85" s="551"/>
      <c r="AG85" s="551"/>
      <c r="AH85" s="551"/>
      <c r="AI85" s="551"/>
      <c r="AJ85" s="551"/>
      <c r="AK85" s="551"/>
      <c r="AL85" s="551"/>
      <c r="AM85" s="551"/>
      <c r="AN85" s="551"/>
      <c r="AO85" s="551"/>
      <c r="AP85" s="551"/>
      <c r="AQ85" s="551"/>
      <c r="AR85" s="551"/>
      <c r="AS85" s="551"/>
      <c r="AT85" s="551"/>
      <c r="AU85" s="551"/>
      <c r="AV85" s="551"/>
      <c r="AW85" s="551"/>
      <c r="AX85" s="551"/>
      <c r="AY85" s="551"/>
      <c r="AZ85" s="551"/>
      <c r="BA85" s="551"/>
      <c r="BB85" s="551"/>
      <c r="BC85" s="551"/>
      <c r="BD85" s="551"/>
      <c r="BE85" s="551"/>
      <c r="BF85" s="551"/>
      <c r="BG85" s="551"/>
      <c r="BH85" s="551"/>
      <c r="BI85" s="551"/>
      <c r="BJ85" s="551"/>
      <c r="BK85" s="551"/>
      <c r="BL85" s="551"/>
      <c r="BM85" s="551"/>
      <c r="BN85" s="551"/>
      <c r="BO85" s="551"/>
      <c r="BP85" s="551"/>
      <c r="BQ85" s="551"/>
      <c r="BR85" s="551"/>
      <c r="BS85" s="551"/>
      <c r="BT85" s="551"/>
      <c r="BU85" s="551"/>
      <c r="BV85" s="551"/>
      <c r="BW85" s="551"/>
      <c r="BX85" s="551"/>
      <c r="BY85" s="551"/>
      <c r="BZ85" s="551"/>
      <c r="CA85" s="551"/>
      <c r="CB85" s="551"/>
      <c r="CC85" s="55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</row>
    <row r="86" spans="1:220" s="35" customFormat="1" ht="45" customHeight="1">
      <c r="A86" s="177">
        <v>61</v>
      </c>
      <c r="B86" s="133" t="s">
        <v>31</v>
      </c>
      <c r="C86" s="133" t="s">
        <v>31</v>
      </c>
      <c r="D86" s="259" t="s">
        <v>336</v>
      </c>
      <c r="E86" s="283">
        <v>105</v>
      </c>
      <c r="F86" s="283" t="s">
        <v>18</v>
      </c>
      <c r="G86" s="133" t="s">
        <v>268</v>
      </c>
      <c r="H86" s="133" t="s">
        <v>271</v>
      </c>
      <c r="I86" s="428">
        <v>150000</v>
      </c>
      <c r="J86" s="599">
        <v>150000</v>
      </c>
      <c r="K86" s="388"/>
      <c r="L86" s="351" t="s">
        <v>571</v>
      </c>
      <c r="M86" s="406" t="s">
        <v>189</v>
      </c>
      <c r="N86" s="185" t="s">
        <v>484</v>
      </c>
      <c r="O86" s="142">
        <f t="shared" si="2"/>
        <v>30000</v>
      </c>
      <c r="P86" s="148" t="s">
        <v>409</v>
      </c>
      <c r="Q86" s="416"/>
      <c r="R86" s="4"/>
      <c r="S86" s="76"/>
      <c r="T86" s="5"/>
      <c r="U86" s="76"/>
      <c r="V86" s="4"/>
      <c r="W86" s="76"/>
      <c r="X86" s="4"/>
      <c r="Y86" s="665">
        <f t="shared" si="3"/>
        <v>30000</v>
      </c>
      <c r="Z86" s="551"/>
      <c r="AA86" s="551"/>
      <c r="AB86" s="551"/>
      <c r="AC86" s="551"/>
      <c r="AD86" s="551"/>
      <c r="AE86" s="551"/>
      <c r="AF86" s="551"/>
      <c r="AG86" s="551"/>
      <c r="AH86" s="551"/>
      <c r="AI86" s="551"/>
      <c r="AJ86" s="551"/>
      <c r="AK86" s="551"/>
      <c r="AL86" s="551"/>
      <c r="AM86" s="551"/>
      <c r="AN86" s="551"/>
      <c r="AO86" s="551"/>
      <c r="AP86" s="551"/>
      <c r="AQ86" s="551"/>
      <c r="AR86" s="551"/>
      <c r="AS86" s="551"/>
      <c r="AT86" s="551"/>
      <c r="AU86" s="551"/>
      <c r="AV86" s="551"/>
      <c r="AW86" s="551"/>
      <c r="AX86" s="551"/>
      <c r="AY86" s="551"/>
      <c r="AZ86" s="551"/>
      <c r="BA86" s="551"/>
      <c r="BB86" s="551"/>
      <c r="BC86" s="551"/>
      <c r="BD86" s="551"/>
      <c r="BE86" s="551"/>
      <c r="BF86" s="551"/>
      <c r="BG86" s="551"/>
      <c r="BH86" s="551"/>
      <c r="BI86" s="551"/>
      <c r="BJ86" s="551"/>
      <c r="BK86" s="551"/>
      <c r="BL86" s="551"/>
      <c r="BM86" s="551"/>
      <c r="BN86" s="551"/>
      <c r="BO86" s="551"/>
      <c r="BP86" s="551"/>
      <c r="BQ86" s="551"/>
      <c r="BR86" s="551"/>
      <c r="BS86" s="551"/>
      <c r="BT86" s="551"/>
      <c r="BU86" s="551"/>
      <c r="BV86" s="551"/>
      <c r="BW86" s="551"/>
      <c r="BX86" s="551"/>
      <c r="BY86" s="551"/>
      <c r="BZ86" s="551"/>
      <c r="CA86" s="551"/>
      <c r="CB86" s="551"/>
      <c r="CC86" s="55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</row>
    <row r="87" spans="1:220" s="311" customFormat="1" ht="45" customHeight="1">
      <c r="A87" s="319">
        <v>62</v>
      </c>
      <c r="B87" s="601" t="s">
        <v>31</v>
      </c>
      <c r="C87" s="601" t="s">
        <v>31</v>
      </c>
      <c r="D87" s="602" t="s">
        <v>335</v>
      </c>
      <c r="E87" s="434">
        <v>105</v>
      </c>
      <c r="F87" s="434" t="s">
        <v>18</v>
      </c>
      <c r="G87" s="601" t="s">
        <v>268</v>
      </c>
      <c r="H87" s="601" t="s">
        <v>272</v>
      </c>
      <c r="I87" s="603">
        <v>380000</v>
      </c>
      <c r="J87" s="427">
        <v>0</v>
      </c>
      <c r="K87" s="310"/>
      <c r="L87" s="578" t="s">
        <v>1080</v>
      </c>
      <c r="M87" s="408" t="s">
        <v>184</v>
      </c>
      <c r="N87" s="340">
        <v>8843929117</v>
      </c>
      <c r="O87" s="310">
        <f t="shared" si="2"/>
        <v>76000</v>
      </c>
      <c r="P87" s="309" t="s">
        <v>410</v>
      </c>
      <c r="Q87" s="475"/>
      <c r="R87" s="304"/>
      <c r="S87" s="310"/>
      <c r="T87" s="303"/>
      <c r="U87" s="310"/>
      <c r="V87" s="304"/>
      <c r="W87" s="310"/>
      <c r="X87" s="304"/>
      <c r="Y87" s="661">
        <f t="shared" si="3"/>
        <v>76000</v>
      </c>
      <c r="Z87" s="551"/>
      <c r="AA87" s="551"/>
      <c r="AB87" s="551"/>
      <c r="AC87" s="551"/>
      <c r="AD87" s="551"/>
      <c r="AE87" s="551"/>
      <c r="AF87" s="551"/>
      <c r="AG87" s="551"/>
      <c r="AH87" s="551"/>
      <c r="AI87" s="551"/>
      <c r="AJ87" s="551"/>
      <c r="AK87" s="551"/>
      <c r="AL87" s="551"/>
      <c r="AM87" s="551"/>
      <c r="AN87" s="551"/>
      <c r="AO87" s="551"/>
      <c r="AP87" s="551"/>
      <c r="AQ87" s="551"/>
      <c r="AR87" s="551"/>
      <c r="AS87" s="551"/>
      <c r="AT87" s="551"/>
      <c r="AU87" s="551"/>
      <c r="AV87" s="551"/>
      <c r="AW87" s="551"/>
      <c r="AX87" s="551"/>
      <c r="AY87" s="551"/>
      <c r="AZ87" s="551"/>
      <c r="BA87" s="551"/>
      <c r="BB87" s="551"/>
      <c r="BC87" s="551"/>
      <c r="BD87" s="551"/>
      <c r="BE87" s="551"/>
      <c r="BF87" s="551"/>
      <c r="BG87" s="551"/>
      <c r="BH87" s="551"/>
      <c r="BI87" s="551"/>
      <c r="BJ87" s="551"/>
      <c r="BK87" s="551"/>
      <c r="BL87" s="551"/>
      <c r="BM87" s="551"/>
      <c r="BN87" s="551"/>
      <c r="BO87" s="551"/>
      <c r="BP87" s="551"/>
      <c r="BQ87" s="551"/>
      <c r="BR87" s="551"/>
      <c r="BS87" s="551"/>
      <c r="BT87" s="551"/>
      <c r="BU87" s="551"/>
      <c r="BV87" s="551"/>
      <c r="BW87" s="551"/>
      <c r="BX87" s="551"/>
      <c r="BY87" s="551"/>
      <c r="BZ87" s="551"/>
      <c r="CA87" s="551"/>
      <c r="CB87" s="551"/>
      <c r="CC87" s="551"/>
    </row>
    <row r="88" spans="1:220" ht="45" customHeight="1">
      <c r="A88" s="177">
        <v>63</v>
      </c>
      <c r="B88" s="133" t="s">
        <v>31</v>
      </c>
      <c r="C88" s="133" t="s">
        <v>31</v>
      </c>
      <c r="D88" s="259" t="s">
        <v>334</v>
      </c>
      <c r="E88" s="283">
        <v>105</v>
      </c>
      <c r="F88" s="283" t="s">
        <v>18</v>
      </c>
      <c r="G88" s="133" t="s">
        <v>42</v>
      </c>
      <c r="H88" s="133" t="s">
        <v>299</v>
      </c>
      <c r="I88" s="428">
        <v>350000</v>
      </c>
      <c r="J88" s="599">
        <v>350000</v>
      </c>
      <c r="K88" s="388"/>
      <c r="L88" s="351" t="s">
        <v>571</v>
      </c>
      <c r="M88" s="406" t="s">
        <v>190</v>
      </c>
      <c r="N88" s="185" t="s">
        <v>485</v>
      </c>
      <c r="O88" s="142">
        <f t="shared" ref="O88:O107" si="4">I88*0.2</f>
        <v>70000</v>
      </c>
      <c r="P88" s="148" t="s">
        <v>411</v>
      </c>
      <c r="Q88" s="416"/>
      <c r="R88" s="4"/>
      <c r="S88" s="76"/>
      <c r="T88" s="5"/>
      <c r="U88" s="76"/>
      <c r="V88" s="4"/>
      <c r="W88" s="76"/>
      <c r="X88" s="4"/>
      <c r="Y88" s="665">
        <f t="shared" ref="Y88:Y107" si="5">O88+Q88+S88+U88+W88</f>
        <v>70000</v>
      </c>
      <c r="Z88" s="551"/>
      <c r="AA88" s="551"/>
      <c r="AB88" s="551"/>
      <c r="AC88" s="551"/>
      <c r="AD88" s="551"/>
      <c r="AE88" s="551"/>
      <c r="AF88" s="551"/>
      <c r="AG88" s="551"/>
      <c r="AH88" s="551"/>
      <c r="AI88" s="551"/>
      <c r="AJ88" s="551"/>
      <c r="AK88" s="551"/>
      <c r="AL88" s="551"/>
      <c r="AM88" s="551"/>
      <c r="AN88" s="551"/>
      <c r="AO88" s="551"/>
      <c r="AP88" s="551"/>
      <c r="AQ88" s="551"/>
      <c r="AR88" s="551"/>
      <c r="AS88" s="551"/>
      <c r="AT88" s="551"/>
      <c r="AU88" s="551"/>
      <c r="AV88" s="551"/>
      <c r="AW88" s="551"/>
      <c r="AX88" s="551"/>
      <c r="AY88" s="551"/>
      <c r="AZ88" s="551"/>
      <c r="BA88" s="551"/>
      <c r="BB88" s="551"/>
      <c r="BC88" s="551"/>
      <c r="BD88" s="551"/>
      <c r="BE88" s="551"/>
      <c r="BF88" s="551"/>
      <c r="BG88" s="551"/>
      <c r="BH88" s="551"/>
      <c r="BI88" s="551"/>
      <c r="BJ88" s="551"/>
      <c r="BK88" s="551"/>
      <c r="BL88" s="551"/>
      <c r="BM88" s="551"/>
      <c r="BN88" s="551"/>
      <c r="BO88" s="551"/>
      <c r="BP88" s="551"/>
      <c r="BQ88" s="551"/>
      <c r="BR88" s="551"/>
      <c r="BS88" s="551"/>
      <c r="BT88" s="551"/>
      <c r="BU88" s="551"/>
      <c r="BV88" s="551"/>
      <c r="BW88" s="551"/>
      <c r="BX88" s="551"/>
      <c r="BY88" s="551"/>
      <c r="BZ88" s="551"/>
      <c r="CA88" s="551"/>
      <c r="CB88" s="551"/>
      <c r="CC88" s="551"/>
    </row>
    <row r="89" spans="1:220" s="35" customFormat="1" ht="45" customHeight="1">
      <c r="A89" s="177">
        <v>64</v>
      </c>
      <c r="B89" s="133" t="s">
        <v>31</v>
      </c>
      <c r="C89" s="133" t="s">
        <v>31</v>
      </c>
      <c r="D89" s="259" t="s">
        <v>333</v>
      </c>
      <c r="E89" s="283">
        <v>105</v>
      </c>
      <c r="F89" s="283" t="s">
        <v>18</v>
      </c>
      <c r="G89" s="133" t="s">
        <v>268</v>
      </c>
      <c r="H89" s="133" t="s">
        <v>271</v>
      </c>
      <c r="I89" s="428">
        <v>345000</v>
      </c>
      <c r="J89" s="599">
        <v>345000</v>
      </c>
      <c r="K89" s="397" t="s">
        <v>1327</v>
      </c>
      <c r="L89" s="351" t="s">
        <v>573</v>
      </c>
      <c r="M89" s="406" t="s">
        <v>188</v>
      </c>
      <c r="N89" s="185" t="s">
        <v>486</v>
      </c>
      <c r="O89" s="142">
        <f t="shared" si="4"/>
        <v>69000</v>
      </c>
      <c r="P89" s="148" t="s">
        <v>412</v>
      </c>
      <c r="Q89" s="649"/>
      <c r="R89" s="646"/>
      <c r="S89" s="76"/>
      <c r="T89" s="5"/>
      <c r="U89" s="76"/>
      <c r="V89" s="4"/>
      <c r="W89" s="76"/>
      <c r="X89" s="4"/>
      <c r="Y89" s="665">
        <f t="shared" si="5"/>
        <v>69000</v>
      </c>
      <c r="Z89" s="551"/>
      <c r="AA89" s="551"/>
      <c r="AB89" s="551"/>
      <c r="AC89" s="551"/>
      <c r="AD89" s="551"/>
      <c r="AE89" s="551"/>
      <c r="AF89" s="551"/>
      <c r="AG89" s="551"/>
      <c r="AH89" s="551"/>
      <c r="AI89" s="551"/>
      <c r="AJ89" s="551"/>
      <c r="AK89" s="551"/>
      <c r="AL89" s="551"/>
      <c r="AM89" s="551"/>
      <c r="AN89" s="551"/>
      <c r="AO89" s="551"/>
      <c r="AP89" s="551"/>
      <c r="AQ89" s="551"/>
      <c r="AR89" s="551"/>
      <c r="AS89" s="551"/>
      <c r="AT89" s="551"/>
      <c r="AU89" s="551"/>
      <c r="AV89" s="551"/>
      <c r="AW89" s="551"/>
      <c r="AX89" s="551"/>
      <c r="AY89" s="551"/>
      <c r="AZ89" s="551"/>
      <c r="BA89" s="551"/>
      <c r="BB89" s="551"/>
      <c r="BC89" s="551"/>
      <c r="BD89" s="551"/>
      <c r="BE89" s="551"/>
      <c r="BF89" s="551"/>
      <c r="BG89" s="551"/>
      <c r="BH89" s="551"/>
      <c r="BI89" s="551"/>
      <c r="BJ89" s="551"/>
      <c r="BK89" s="551"/>
      <c r="BL89" s="551"/>
      <c r="BM89" s="551"/>
      <c r="BN89" s="551"/>
      <c r="BO89" s="551"/>
      <c r="BP89" s="551"/>
      <c r="BQ89" s="551"/>
      <c r="BR89" s="551"/>
      <c r="BS89" s="551"/>
      <c r="BT89" s="551"/>
      <c r="BU89" s="551"/>
      <c r="BV89" s="551"/>
      <c r="BW89" s="551"/>
      <c r="BX89" s="551"/>
      <c r="BY89" s="551"/>
      <c r="BZ89" s="551"/>
      <c r="CA89" s="551"/>
      <c r="CB89" s="551"/>
      <c r="CC89" s="55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</row>
    <row r="90" spans="1:220" s="35" customFormat="1" ht="45" customHeight="1">
      <c r="A90" s="177">
        <v>65</v>
      </c>
      <c r="B90" s="133" t="s">
        <v>31</v>
      </c>
      <c r="C90" s="133" t="s">
        <v>31</v>
      </c>
      <c r="D90" s="259" t="s">
        <v>515</v>
      </c>
      <c r="E90" s="283">
        <v>105</v>
      </c>
      <c r="F90" s="283" t="s">
        <v>18</v>
      </c>
      <c r="G90" s="133" t="s">
        <v>273</v>
      </c>
      <c r="H90" s="133" t="s">
        <v>274</v>
      </c>
      <c r="I90" s="428">
        <v>300000</v>
      </c>
      <c r="J90" s="599">
        <v>300000</v>
      </c>
      <c r="K90" s="397" t="s">
        <v>1231</v>
      </c>
      <c r="L90" s="351" t="s">
        <v>574</v>
      </c>
      <c r="M90" s="406" t="s">
        <v>191</v>
      </c>
      <c r="N90" s="185">
        <v>8843933463</v>
      </c>
      <c r="O90" s="142">
        <f t="shared" si="4"/>
        <v>60000</v>
      </c>
      <c r="P90" s="148" t="s">
        <v>413</v>
      </c>
      <c r="Q90" s="352">
        <v>107301.02</v>
      </c>
      <c r="R90" s="234" t="s">
        <v>1138</v>
      </c>
      <c r="S90" s="142">
        <v>107301.02</v>
      </c>
      <c r="T90" s="350" t="s">
        <v>1204</v>
      </c>
      <c r="U90" s="142">
        <v>82816.97</v>
      </c>
      <c r="V90" s="153" t="s">
        <v>1283</v>
      </c>
      <c r="W90" s="375"/>
      <c r="X90" s="378"/>
      <c r="Y90" s="665">
        <f t="shared" si="5"/>
        <v>357419.01</v>
      </c>
      <c r="Z90" s="551"/>
      <c r="AA90" s="551"/>
      <c r="AB90" s="551"/>
      <c r="AC90" s="551"/>
      <c r="AD90" s="551"/>
      <c r="AE90" s="551"/>
      <c r="AF90" s="551"/>
      <c r="AG90" s="551"/>
      <c r="AH90" s="551"/>
      <c r="AI90" s="551"/>
      <c r="AJ90" s="551"/>
      <c r="AK90" s="551"/>
      <c r="AL90" s="551"/>
      <c r="AM90" s="551"/>
      <c r="AN90" s="551"/>
      <c r="AO90" s="551"/>
      <c r="AP90" s="551"/>
      <c r="AQ90" s="551"/>
      <c r="AR90" s="551"/>
      <c r="AS90" s="551"/>
      <c r="AT90" s="551"/>
      <c r="AU90" s="551"/>
      <c r="AV90" s="551"/>
      <c r="AW90" s="551"/>
      <c r="AX90" s="551"/>
      <c r="AY90" s="551"/>
      <c r="AZ90" s="551"/>
      <c r="BA90" s="551"/>
      <c r="BB90" s="551"/>
      <c r="BC90" s="551"/>
      <c r="BD90" s="551"/>
      <c r="BE90" s="551"/>
      <c r="BF90" s="551"/>
      <c r="BG90" s="551"/>
      <c r="BH90" s="551"/>
      <c r="BI90" s="551"/>
      <c r="BJ90" s="551"/>
      <c r="BK90" s="551"/>
      <c r="BL90" s="551"/>
      <c r="BM90" s="551"/>
      <c r="BN90" s="551"/>
      <c r="BO90" s="551"/>
      <c r="BP90" s="551"/>
      <c r="BQ90" s="551"/>
      <c r="BR90" s="551"/>
      <c r="BS90" s="551"/>
      <c r="BT90" s="551"/>
      <c r="BU90" s="551"/>
      <c r="BV90" s="551"/>
      <c r="BW90" s="551"/>
      <c r="BX90" s="551"/>
      <c r="BY90" s="551"/>
      <c r="BZ90" s="551"/>
      <c r="CA90" s="551"/>
      <c r="CB90" s="551"/>
      <c r="CC90" s="55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</row>
    <row r="91" spans="1:220" s="35" customFormat="1" ht="45" customHeight="1">
      <c r="A91" s="177">
        <v>66</v>
      </c>
      <c r="B91" s="133" t="s">
        <v>31</v>
      </c>
      <c r="C91" s="133" t="s">
        <v>31</v>
      </c>
      <c r="D91" s="259" t="s">
        <v>328</v>
      </c>
      <c r="E91" s="283">
        <v>105</v>
      </c>
      <c r="F91" s="283" t="s">
        <v>18</v>
      </c>
      <c r="G91" s="133" t="s">
        <v>43</v>
      </c>
      <c r="H91" s="133" t="s">
        <v>275</v>
      </c>
      <c r="I91" s="428">
        <v>315000</v>
      </c>
      <c r="J91" s="599">
        <v>315000</v>
      </c>
      <c r="K91" s="388"/>
      <c r="L91" s="351" t="s">
        <v>571</v>
      </c>
      <c r="M91" s="406" t="s">
        <v>192</v>
      </c>
      <c r="N91" s="185">
        <v>8843934536</v>
      </c>
      <c r="O91" s="142">
        <f t="shared" si="4"/>
        <v>63000</v>
      </c>
      <c r="P91" s="148" t="s">
        <v>414</v>
      </c>
      <c r="Q91" s="416"/>
      <c r="R91" s="4"/>
      <c r="S91" s="76"/>
      <c r="T91" s="5"/>
      <c r="U91" s="76"/>
      <c r="V91" s="4"/>
      <c r="W91" s="76"/>
      <c r="X91" s="4"/>
      <c r="Y91" s="665">
        <f t="shared" si="5"/>
        <v>63000</v>
      </c>
      <c r="Z91" s="551"/>
      <c r="AA91" s="551"/>
      <c r="AB91" s="551"/>
      <c r="AC91" s="551"/>
      <c r="AD91" s="551"/>
      <c r="AE91" s="551"/>
      <c r="AF91" s="551"/>
      <c r="AG91" s="551"/>
      <c r="AH91" s="551"/>
      <c r="AI91" s="551"/>
      <c r="AJ91" s="551"/>
      <c r="AK91" s="551"/>
      <c r="AL91" s="551"/>
      <c r="AM91" s="551"/>
      <c r="AN91" s="551"/>
      <c r="AO91" s="551"/>
      <c r="AP91" s="551"/>
      <c r="AQ91" s="551"/>
      <c r="AR91" s="551"/>
      <c r="AS91" s="551"/>
      <c r="AT91" s="551"/>
      <c r="AU91" s="551"/>
      <c r="AV91" s="551"/>
      <c r="AW91" s="551"/>
      <c r="AX91" s="551"/>
      <c r="AY91" s="551"/>
      <c r="AZ91" s="551"/>
      <c r="BA91" s="551"/>
      <c r="BB91" s="551"/>
      <c r="BC91" s="551"/>
      <c r="BD91" s="551"/>
      <c r="BE91" s="551"/>
      <c r="BF91" s="551"/>
      <c r="BG91" s="551"/>
      <c r="BH91" s="551"/>
      <c r="BI91" s="551"/>
      <c r="BJ91" s="551"/>
      <c r="BK91" s="551"/>
      <c r="BL91" s="551"/>
      <c r="BM91" s="551"/>
      <c r="BN91" s="551"/>
      <c r="BO91" s="551"/>
      <c r="BP91" s="551"/>
      <c r="BQ91" s="551"/>
      <c r="BR91" s="551"/>
      <c r="BS91" s="551"/>
      <c r="BT91" s="551"/>
      <c r="BU91" s="551"/>
      <c r="BV91" s="551"/>
      <c r="BW91" s="551"/>
      <c r="BX91" s="551"/>
      <c r="BY91" s="551"/>
      <c r="BZ91" s="551"/>
      <c r="CA91" s="551"/>
      <c r="CB91" s="551"/>
      <c r="CC91" s="55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</row>
    <row r="92" spans="1:220" s="35" customFormat="1" ht="45" customHeight="1">
      <c r="A92" s="177">
        <v>67</v>
      </c>
      <c r="B92" s="133" t="s">
        <v>31</v>
      </c>
      <c r="C92" s="133" t="s">
        <v>31</v>
      </c>
      <c r="D92" s="259" t="s">
        <v>327</v>
      </c>
      <c r="E92" s="283">
        <v>105</v>
      </c>
      <c r="F92" s="283" t="s">
        <v>18</v>
      </c>
      <c r="G92" s="133" t="s">
        <v>276</v>
      </c>
      <c r="H92" s="133" t="s">
        <v>277</v>
      </c>
      <c r="I92" s="428">
        <v>230000</v>
      </c>
      <c r="J92" s="599">
        <v>230000</v>
      </c>
      <c r="K92" s="388"/>
      <c r="L92" s="351" t="s">
        <v>571</v>
      </c>
      <c r="M92" s="406" t="s">
        <v>193</v>
      </c>
      <c r="N92" s="185">
        <v>8843935609</v>
      </c>
      <c r="O92" s="142">
        <f t="shared" si="4"/>
        <v>46000</v>
      </c>
      <c r="P92" s="148" t="s">
        <v>415</v>
      </c>
      <c r="Q92" s="416"/>
      <c r="R92" s="4"/>
      <c r="S92" s="76"/>
      <c r="T92" s="5"/>
      <c r="U92" s="76"/>
      <c r="V92" s="4"/>
      <c r="W92" s="76"/>
      <c r="X92" s="4"/>
      <c r="Y92" s="665">
        <f t="shared" si="5"/>
        <v>46000</v>
      </c>
      <c r="Z92" s="551"/>
      <c r="AA92" s="551"/>
      <c r="AB92" s="551"/>
      <c r="AC92" s="551"/>
      <c r="AD92" s="551"/>
      <c r="AE92" s="551"/>
      <c r="AF92" s="551"/>
      <c r="AG92" s="551"/>
      <c r="AH92" s="551"/>
      <c r="AI92" s="551"/>
      <c r="AJ92" s="551"/>
      <c r="AK92" s="551"/>
      <c r="AL92" s="551"/>
      <c r="AM92" s="551"/>
      <c r="AN92" s="551"/>
      <c r="AO92" s="551"/>
      <c r="AP92" s="551"/>
      <c r="AQ92" s="551"/>
      <c r="AR92" s="551"/>
      <c r="AS92" s="551"/>
      <c r="AT92" s="551"/>
      <c r="AU92" s="551"/>
      <c r="AV92" s="551"/>
      <c r="AW92" s="551"/>
      <c r="AX92" s="551"/>
      <c r="AY92" s="551"/>
      <c r="AZ92" s="551"/>
      <c r="BA92" s="551"/>
      <c r="BB92" s="551"/>
      <c r="BC92" s="551"/>
      <c r="BD92" s="551"/>
      <c r="BE92" s="551"/>
      <c r="BF92" s="551"/>
      <c r="BG92" s="551"/>
      <c r="BH92" s="551"/>
      <c r="BI92" s="551"/>
      <c r="BJ92" s="551"/>
      <c r="BK92" s="551"/>
      <c r="BL92" s="551"/>
      <c r="BM92" s="551"/>
      <c r="BN92" s="551"/>
      <c r="BO92" s="551"/>
      <c r="BP92" s="551"/>
      <c r="BQ92" s="551"/>
      <c r="BR92" s="551"/>
      <c r="BS92" s="551"/>
      <c r="BT92" s="551"/>
      <c r="BU92" s="551"/>
      <c r="BV92" s="551"/>
      <c r="BW92" s="551"/>
      <c r="BX92" s="551"/>
      <c r="BY92" s="551"/>
      <c r="BZ92" s="551"/>
      <c r="CA92" s="551"/>
      <c r="CB92" s="551"/>
      <c r="CC92" s="55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</row>
    <row r="93" spans="1:220" s="35" customFormat="1" ht="45" customHeight="1">
      <c r="A93" s="177">
        <v>68</v>
      </c>
      <c r="B93" s="133" t="s">
        <v>31</v>
      </c>
      <c r="C93" s="133" t="s">
        <v>31</v>
      </c>
      <c r="D93" s="259" t="s">
        <v>326</v>
      </c>
      <c r="E93" s="283">
        <v>105</v>
      </c>
      <c r="F93" s="283" t="s">
        <v>18</v>
      </c>
      <c r="G93" s="133" t="s">
        <v>276</v>
      </c>
      <c r="H93" s="133" t="s">
        <v>278</v>
      </c>
      <c r="I93" s="428">
        <v>350000</v>
      </c>
      <c r="J93" s="599">
        <v>350000</v>
      </c>
      <c r="K93" s="388"/>
      <c r="L93" s="351" t="s">
        <v>571</v>
      </c>
      <c r="M93" s="406" t="s">
        <v>194</v>
      </c>
      <c r="N93" s="185" t="s">
        <v>487</v>
      </c>
      <c r="O93" s="142">
        <f t="shared" si="4"/>
        <v>70000</v>
      </c>
      <c r="P93" s="148" t="s">
        <v>416</v>
      </c>
      <c r="Q93" s="416"/>
      <c r="R93" s="4"/>
      <c r="S93" s="76"/>
      <c r="T93" s="5"/>
      <c r="U93" s="76"/>
      <c r="V93" s="4"/>
      <c r="W93" s="76"/>
      <c r="X93" s="4"/>
      <c r="Y93" s="665">
        <f t="shared" si="5"/>
        <v>70000</v>
      </c>
      <c r="Z93" s="551"/>
      <c r="AA93" s="551"/>
      <c r="AB93" s="551"/>
      <c r="AC93" s="551"/>
      <c r="AD93" s="551"/>
      <c r="AE93" s="551"/>
      <c r="AF93" s="551"/>
      <c r="AG93" s="551"/>
      <c r="AH93" s="551"/>
      <c r="AI93" s="551"/>
      <c r="AJ93" s="551"/>
      <c r="AK93" s="551"/>
      <c r="AL93" s="551"/>
      <c r="AM93" s="551"/>
      <c r="AN93" s="551"/>
      <c r="AO93" s="551"/>
      <c r="AP93" s="551"/>
      <c r="AQ93" s="551"/>
      <c r="AR93" s="551"/>
      <c r="AS93" s="551"/>
      <c r="AT93" s="551"/>
      <c r="AU93" s="551"/>
      <c r="AV93" s="551"/>
      <c r="AW93" s="551"/>
      <c r="AX93" s="551"/>
      <c r="AY93" s="551"/>
      <c r="AZ93" s="551"/>
      <c r="BA93" s="551"/>
      <c r="BB93" s="551"/>
      <c r="BC93" s="551"/>
      <c r="BD93" s="551"/>
      <c r="BE93" s="551"/>
      <c r="BF93" s="551"/>
      <c r="BG93" s="551"/>
      <c r="BH93" s="551"/>
      <c r="BI93" s="551"/>
      <c r="BJ93" s="551"/>
      <c r="BK93" s="551"/>
      <c r="BL93" s="551"/>
      <c r="BM93" s="551"/>
      <c r="BN93" s="551"/>
      <c r="BO93" s="551"/>
      <c r="BP93" s="551"/>
      <c r="BQ93" s="551"/>
      <c r="BR93" s="551"/>
      <c r="BS93" s="551"/>
      <c r="BT93" s="551"/>
      <c r="BU93" s="551"/>
      <c r="BV93" s="551"/>
      <c r="BW93" s="551"/>
      <c r="BX93" s="551"/>
      <c r="BY93" s="551"/>
      <c r="BZ93" s="551"/>
      <c r="CA93" s="551"/>
      <c r="CB93" s="551"/>
      <c r="CC93" s="55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</row>
    <row r="94" spans="1:220" s="311" customFormat="1" ht="45" customHeight="1">
      <c r="A94" s="319">
        <v>69</v>
      </c>
      <c r="B94" s="601" t="s">
        <v>31</v>
      </c>
      <c r="C94" s="601" t="s">
        <v>31</v>
      </c>
      <c r="D94" s="602" t="s">
        <v>344</v>
      </c>
      <c r="E94" s="434">
        <v>105</v>
      </c>
      <c r="F94" s="434" t="s">
        <v>18</v>
      </c>
      <c r="G94" s="601" t="s">
        <v>276</v>
      </c>
      <c r="H94" s="601" t="s">
        <v>279</v>
      </c>
      <c r="I94" s="603">
        <v>170000</v>
      </c>
      <c r="J94" s="427">
        <v>0</v>
      </c>
      <c r="K94" s="310"/>
      <c r="L94" s="578" t="s">
        <v>1080</v>
      </c>
      <c r="M94" s="408" t="s">
        <v>195</v>
      </c>
      <c r="N94" s="340" t="s">
        <v>488</v>
      </c>
      <c r="O94" s="310">
        <f t="shared" si="4"/>
        <v>34000</v>
      </c>
      <c r="P94" s="309" t="s">
        <v>417</v>
      </c>
      <c r="Q94" s="480"/>
      <c r="R94" s="426"/>
      <c r="S94" s="310"/>
      <c r="T94" s="303"/>
      <c r="U94" s="310"/>
      <c r="V94" s="304"/>
      <c r="W94" s="310"/>
      <c r="X94" s="304"/>
      <c r="Y94" s="661">
        <f t="shared" si="5"/>
        <v>34000</v>
      </c>
      <c r="Z94" s="551"/>
      <c r="AA94" s="551"/>
      <c r="AB94" s="551"/>
      <c r="AC94" s="551"/>
      <c r="AD94" s="551"/>
      <c r="AE94" s="551"/>
      <c r="AF94" s="551"/>
      <c r="AG94" s="551"/>
      <c r="AH94" s="551"/>
      <c r="AI94" s="551"/>
      <c r="AJ94" s="551"/>
      <c r="AK94" s="551"/>
      <c r="AL94" s="551"/>
      <c r="AM94" s="551"/>
      <c r="AN94" s="551"/>
      <c r="AO94" s="551"/>
      <c r="AP94" s="551"/>
      <c r="AQ94" s="551"/>
      <c r="AR94" s="551"/>
      <c r="AS94" s="551"/>
      <c r="AT94" s="551"/>
      <c r="AU94" s="551"/>
      <c r="AV94" s="551"/>
      <c r="AW94" s="551"/>
      <c r="AX94" s="551"/>
      <c r="AY94" s="551"/>
      <c r="AZ94" s="551"/>
      <c r="BA94" s="551"/>
      <c r="BB94" s="551"/>
      <c r="BC94" s="551"/>
      <c r="BD94" s="551"/>
      <c r="BE94" s="551"/>
      <c r="BF94" s="551"/>
      <c r="BG94" s="551"/>
      <c r="BH94" s="551"/>
      <c r="BI94" s="551"/>
      <c r="BJ94" s="551"/>
      <c r="BK94" s="551"/>
      <c r="BL94" s="551"/>
      <c r="BM94" s="551"/>
      <c r="BN94" s="551"/>
      <c r="BO94" s="551"/>
      <c r="BP94" s="551"/>
      <c r="BQ94" s="551"/>
      <c r="BR94" s="551"/>
      <c r="BS94" s="551"/>
      <c r="BT94" s="551"/>
      <c r="BU94" s="551"/>
      <c r="BV94" s="551"/>
      <c r="BW94" s="551"/>
      <c r="BX94" s="551"/>
      <c r="BY94" s="551"/>
      <c r="BZ94" s="551"/>
      <c r="CA94" s="551"/>
      <c r="CB94" s="551"/>
      <c r="CC94" s="551"/>
    </row>
    <row r="95" spans="1:220" s="35" customFormat="1" ht="45" customHeight="1">
      <c r="A95" s="177">
        <v>70</v>
      </c>
      <c r="B95" s="133" t="s">
        <v>31</v>
      </c>
      <c r="C95" s="133" t="s">
        <v>31</v>
      </c>
      <c r="D95" s="259" t="s">
        <v>346</v>
      </c>
      <c r="E95" s="283">
        <v>105</v>
      </c>
      <c r="F95" s="283" t="s">
        <v>18</v>
      </c>
      <c r="G95" s="133" t="s">
        <v>45</v>
      </c>
      <c r="H95" s="133" t="s">
        <v>235</v>
      </c>
      <c r="I95" s="428">
        <v>550000</v>
      </c>
      <c r="J95" s="599">
        <v>550000</v>
      </c>
      <c r="K95" s="397" t="s">
        <v>1237</v>
      </c>
      <c r="L95" s="351" t="s">
        <v>574</v>
      </c>
      <c r="M95" s="406" t="s">
        <v>198</v>
      </c>
      <c r="N95" s="185">
        <v>8843938882</v>
      </c>
      <c r="O95" s="142">
        <f t="shared" si="4"/>
        <v>110000</v>
      </c>
      <c r="P95" s="148" t="s">
        <v>418</v>
      </c>
      <c r="Q95" s="142">
        <v>209957.77</v>
      </c>
      <c r="R95" s="148" t="s">
        <v>1272</v>
      </c>
      <c r="S95" s="490">
        <v>209957.77</v>
      </c>
      <c r="T95" s="491" t="s">
        <v>1338</v>
      </c>
      <c r="U95" s="490">
        <v>135849.78</v>
      </c>
      <c r="V95" s="491" t="s">
        <v>1338</v>
      </c>
      <c r="W95" s="645"/>
      <c r="X95" s="646"/>
      <c r="Y95" s="665">
        <f t="shared" si="5"/>
        <v>665765.32000000007</v>
      </c>
      <c r="Z95" s="551"/>
      <c r="AA95" s="551"/>
      <c r="AB95" s="551"/>
      <c r="AC95" s="551"/>
      <c r="AD95" s="551"/>
      <c r="AE95" s="551"/>
      <c r="AF95" s="551"/>
      <c r="AG95" s="551"/>
      <c r="AH95" s="551"/>
      <c r="AI95" s="551"/>
      <c r="AJ95" s="551"/>
      <c r="AK95" s="551"/>
      <c r="AL95" s="551"/>
      <c r="AM95" s="551"/>
      <c r="AN95" s="551"/>
      <c r="AO95" s="551"/>
      <c r="AP95" s="551"/>
      <c r="AQ95" s="551"/>
      <c r="AR95" s="551"/>
      <c r="AS95" s="551"/>
      <c r="AT95" s="551"/>
      <c r="AU95" s="551"/>
      <c r="AV95" s="551"/>
      <c r="AW95" s="551"/>
      <c r="AX95" s="551"/>
      <c r="AY95" s="551"/>
      <c r="AZ95" s="551"/>
      <c r="BA95" s="551"/>
      <c r="BB95" s="551"/>
      <c r="BC95" s="551"/>
      <c r="BD95" s="551"/>
      <c r="BE95" s="551"/>
      <c r="BF95" s="551"/>
      <c r="BG95" s="551"/>
      <c r="BH95" s="551"/>
      <c r="BI95" s="551"/>
      <c r="BJ95" s="551"/>
      <c r="BK95" s="551"/>
      <c r="BL95" s="551"/>
      <c r="BM95" s="551"/>
      <c r="BN95" s="551"/>
      <c r="BO95" s="551"/>
      <c r="BP95" s="551"/>
      <c r="BQ95" s="551"/>
      <c r="BR95" s="551"/>
      <c r="BS95" s="551"/>
      <c r="BT95" s="551"/>
      <c r="BU95" s="551"/>
      <c r="BV95" s="551"/>
      <c r="BW95" s="551"/>
      <c r="BX95" s="551"/>
      <c r="BY95" s="551"/>
      <c r="BZ95" s="551"/>
      <c r="CA95" s="551"/>
      <c r="CB95" s="551"/>
      <c r="CC95" s="55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</row>
    <row r="96" spans="1:220" s="35" customFormat="1" ht="45" customHeight="1">
      <c r="A96" s="177">
        <v>71</v>
      </c>
      <c r="B96" s="133" t="s">
        <v>31</v>
      </c>
      <c r="C96" s="133" t="s">
        <v>31</v>
      </c>
      <c r="D96" s="259" t="s">
        <v>1099</v>
      </c>
      <c r="E96" s="283">
        <v>105</v>
      </c>
      <c r="F96" s="283" t="s">
        <v>18</v>
      </c>
      <c r="G96" s="133" t="s">
        <v>280</v>
      </c>
      <c r="H96" s="133" t="s">
        <v>1385</v>
      </c>
      <c r="I96" s="428">
        <v>110000</v>
      </c>
      <c r="J96" s="599">
        <v>110000</v>
      </c>
      <c r="K96" s="397" t="s">
        <v>1248</v>
      </c>
      <c r="L96" s="351" t="s">
        <v>573</v>
      </c>
      <c r="M96" s="406" t="s">
        <v>196</v>
      </c>
      <c r="N96" s="185">
        <v>8843939955</v>
      </c>
      <c r="O96" s="142">
        <f t="shared" si="4"/>
        <v>22000</v>
      </c>
      <c r="P96" s="148" t="s">
        <v>419</v>
      </c>
      <c r="Q96" s="649"/>
      <c r="R96" s="646"/>
      <c r="S96" s="76"/>
      <c r="T96" s="5"/>
      <c r="U96" s="76"/>
      <c r="V96" s="4"/>
      <c r="W96" s="76"/>
      <c r="X96" s="4"/>
      <c r="Y96" s="665">
        <f t="shared" si="5"/>
        <v>22000</v>
      </c>
      <c r="Z96" s="551"/>
      <c r="AA96" s="551"/>
      <c r="AB96" s="551"/>
      <c r="AC96" s="551"/>
      <c r="AD96" s="551"/>
      <c r="AE96" s="551"/>
      <c r="AF96" s="551"/>
      <c r="AG96" s="551"/>
      <c r="AH96" s="551"/>
      <c r="AI96" s="551"/>
      <c r="AJ96" s="551"/>
      <c r="AK96" s="551"/>
      <c r="AL96" s="551"/>
      <c r="AM96" s="551"/>
      <c r="AN96" s="551"/>
      <c r="AO96" s="551"/>
      <c r="AP96" s="551"/>
      <c r="AQ96" s="551"/>
      <c r="AR96" s="551"/>
      <c r="AS96" s="551"/>
      <c r="AT96" s="551"/>
      <c r="AU96" s="551"/>
      <c r="AV96" s="551"/>
      <c r="AW96" s="551"/>
      <c r="AX96" s="551"/>
      <c r="AY96" s="551"/>
      <c r="AZ96" s="551"/>
      <c r="BA96" s="551"/>
      <c r="BB96" s="551"/>
      <c r="BC96" s="551"/>
      <c r="BD96" s="551"/>
      <c r="BE96" s="551"/>
      <c r="BF96" s="551"/>
      <c r="BG96" s="551"/>
      <c r="BH96" s="551"/>
      <c r="BI96" s="551"/>
      <c r="BJ96" s="551"/>
      <c r="BK96" s="551"/>
      <c r="BL96" s="551"/>
      <c r="BM96" s="551"/>
      <c r="BN96" s="551"/>
      <c r="BO96" s="551"/>
      <c r="BP96" s="551"/>
      <c r="BQ96" s="551"/>
      <c r="BR96" s="551"/>
      <c r="BS96" s="551"/>
      <c r="BT96" s="551"/>
      <c r="BU96" s="551"/>
      <c r="BV96" s="551"/>
      <c r="BW96" s="551"/>
      <c r="BX96" s="551"/>
      <c r="BY96" s="551"/>
      <c r="BZ96" s="551"/>
      <c r="CA96" s="551"/>
      <c r="CB96" s="551"/>
      <c r="CC96" s="55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</row>
    <row r="97" spans="1:220" s="35" customFormat="1" ht="45" customHeight="1">
      <c r="A97" s="177">
        <v>72</v>
      </c>
      <c r="B97" s="133" t="s">
        <v>31</v>
      </c>
      <c r="C97" s="133" t="s">
        <v>31</v>
      </c>
      <c r="D97" s="259" t="s">
        <v>325</v>
      </c>
      <c r="E97" s="283">
        <v>105</v>
      </c>
      <c r="F97" s="283" t="s">
        <v>18</v>
      </c>
      <c r="G97" s="133" t="s">
        <v>45</v>
      </c>
      <c r="H97" s="133" t="s">
        <v>281</v>
      </c>
      <c r="I97" s="428">
        <v>400000</v>
      </c>
      <c r="J97" s="599">
        <v>400000</v>
      </c>
      <c r="K97" s="397" t="s">
        <v>1227</v>
      </c>
      <c r="L97" s="351" t="s">
        <v>573</v>
      </c>
      <c r="M97" s="406" t="s">
        <v>197</v>
      </c>
      <c r="N97" s="185" t="s">
        <v>489</v>
      </c>
      <c r="O97" s="142">
        <f t="shared" si="4"/>
        <v>80000</v>
      </c>
      <c r="P97" s="148" t="s">
        <v>420</v>
      </c>
      <c r="Q97" s="493">
        <v>128232.15</v>
      </c>
      <c r="R97" s="234" t="s">
        <v>1087</v>
      </c>
      <c r="S97" s="76"/>
      <c r="T97" s="5"/>
      <c r="U97" s="76"/>
      <c r="V97" s="4"/>
      <c r="W97" s="76"/>
      <c r="X97" s="4"/>
      <c r="Y97" s="665">
        <f t="shared" si="5"/>
        <v>208232.15</v>
      </c>
      <c r="Z97" s="551"/>
      <c r="AA97" s="551"/>
      <c r="AB97" s="551"/>
      <c r="AC97" s="551"/>
      <c r="AD97" s="551"/>
      <c r="AE97" s="551"/>
      <c r="AF97" s="551"/>
      <c r="AG97" s="551"/>
      <c r="AH97" s="551"/>
      <c r="AI97" s="551"/>
      <c r="AJ97" s="551"/>
      <c r="AK97" s="551"/>
      <c r="AL97" s="551"/>
      <c r="AM97" s="551"/>
      <c r="AN97" s="551"/>
      <c r="AO97" s="551"/>
      <c r="AP97" s="551"/>
      <c r="AQ97" s="551"/>
      <c r="AR97" s="551"/>
      <c r="AS97" s="551"/>
      <c r="AT97" s="551"/>
      <c r="AU97" s="551"/>
      <c r="AV97" s="551"/>
      <c r="AW97" s="551"/>
      <c r="AX97" s="551"/>
      <c r="AY97" s="551"/>
      <c r="AZ97" s="551"/>
      <c r="BA97" s="551"/>
      <c r="BB97" s="551"/>
      <c r="BC97" s="551"/>
      <c r="BD97" s="551"/>
      <c r="BE97" s="551"/>
      <c r="BF97" s="551"/>
      <c r="BG97" s="551"/>
      <c r="BH97" s="551"/>
      <c r="BI97" s="551"/>
      <c r="BJ97" s="551"/>
      <c r="BK97" s="551"/>
      <c r="BL97" s="551"/>
      <c r="BM97" s="551"/>
      <c r="BN97" s="551"/>
      <c r="BO97" s="551"/>
      <c r="BP97" s="551"/>
      <c r="BQ97" s="551"/>
      <c r="BR97" s="551"/>
      <c r="BS97" s="551"/>
      <c r="BT97" s="551"/>
      <c r="BU97" s="551"/>
      <c r="BV97" s="551"/>
      <c r="BW97" s="551"/>
      <c r="BX97" s="551"/>
      <c r="BY97" s="551"/>
      <c r="BZ97" s="551"/>
      <c r="CA97" s="551"/>
      <c r="CB97" s="551"/>
      <c r="CC97" s="55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</row>
    <row r="98" spans="1:220" ht="45" customHeight="1">
      <c r="A98" s="177">
        <v>73</v>
      </c>
      <c r="B98" s="133" t="s">
        <v>31</v>
      </c>
      <c r="C98" s="133" t="s">
        <v>31</v>
      </c>
      <c r="D98" s="259" t="s">
        <v>324</v>
      </c>
      <c r="E98" s="283">
        <v>105</v>
      </c>
      <c r="F98" s="283" t="s">
        <v>18</v>
      </c>
      <c r="G98" s="133" t="s">
        <v>45</v>
      </c>
      <c r="H98" s="133" t="s">
        <v>300</v>
      </c>
      <c r="I98" s="428">
        <v>690000</v>
      </c>
      <c r="J98" s="599">
        <v>690000</v>
      </c>
      <c r="K98" s="397" t="s">
        <v>1225</v>
      </c>
      <c r="L98" s="351" t="s">
        <v>574</v>
      </c>
      <c r="M98" s="406" t="s">
        <v>200</v>
      </c>
      <c r="N98" s="185" t="s">
        <v>490</v>
      </c>
      <c r="O98" s="142">
        <f t="shared" si="4"/>
        <v>138000</v>
      </c>
      <c r="P98" s="148" t="s">
        <v>421</v>
      </c>
      <c r="Q98" s="494">
        <f>553087.8/2</f>
        <v>276543.90000000002</v>
      </c>
      <c r="R98" s="492" t="s">
        <v>1155</v>
      </c>
      <c r="S98" s="494">
        <f>553087.8/2</f>
        <v>276543.90000000002</v>
      </c>
      <c r="T98" s="491" t="s">
        <v>1155</v>
      </c>
      <c r="U98" s="645"/>
      <c r="V98" s="646"/>
      <c r="W98" s="76"/>
      <c r="X98" s="4"/>
      <c r="Y98" s="665">
        <f t="shared" si="5"/>
        <v>691087.8</v>
      </c>
      <c r="Z98" s="551"/>
      <c r="AA98" s="551"/>
      <c r="AB98" s="551"/>
      <c r="AC98" s="551"/>
      <c r="AD98" s="551"/>
      <c r="AE98" s="551"/>
      <c r="AF98" s="551"/>
      <c r="AG98" s="551"/>
      <c r="AH98" s="551"/>
      <c r="AI98" s="551"/>
      <c r="AJ98" s="551"/>
      <c r="AK98" s="551"/>
      <c r="AL98" s="551"/>
      <c r="AM98" s="551"/>
      <c r="AN98" s="551"/>
      <c r="AO98" s="551"/>
      <c r="AP98" s="551"/>
      <c r="AQ98" s="551"/>
      <c r="AR98" s="551"/>
      <c r="AS98" s="551"/>
      <c r="AT98" s="551"/>
      <c r="AU98" s="551"/>
      <c r="AV98" s="551"/>
      <c r="AW98" s="551"/>
      <c r="AX98" s="551"/>
      <c r="AY98" s="551"/>
      <c r="AZ98" s="551"/>
      <c r="BA98" s="551"/>
      <c r="BB98" s="551"/>
      <c r="BC98" s="551"/>
      <c r="BD98" s="551"/>
      <c r="BE98" s="551"/>
      <c r="BF98" s="551"/>
      <c r="BG98" s="551"/>
      <c r="BH98" s="551"/>
      <c r="BI98" s="551"/>
      <c r="BJ98" s="551"/>
      <c r="BK98" s="551"/>
      <c r="BL98" s="551"/>
      <c r="BM98" s="551"/>
      <c r="BN98" s="551"/>
      <c r="BO98" s="551"/>
      <c r="BP98" s="551"/>
      <c r="BQ98" s="551"/>
      <c r="BR98" s="551"/>
      <c r="BS98" s="551"/>
      <c r="BT98" s="551"/>
      <c r="BU98" s="551"/>
      <c r="BV98" s="551"/>
      <c r="BW98" s="551"/>
      <c r="BX98" s="551"/>
      <c r="BY98" s="551"/>
      <c r="BZ98" s="551"/>
      <c r="CA98" s="551"/>
      <c r="CB98" s="551"/>
      <c r="CC98" s="551"/>
    </row>
    <row r="99" spans="1:220" s="311" customFormat="1" ht="45" customHeight="1">
      <c r="A99" s="319">
        <v>74</v>
      </c>
      <c r="B99" s="601" t="s">
        <v>31</v>
      </c>
      <c r="C99" s="601" t="s">
        <v>31</v>
      </c>
      <c r="D99" s="602" t="s">
        <v>323</v>
      </c>
      <c r="E99" s="434">
        <v>105</v>
      </c>
      <c r="F99" s="434" t="s">
        <v>18</v>
      </c>
      <c r="G99" s="601" t="s">
        <v>45</v>
      </c>
      <c r="H99" s="601" t="s">
        <v>282</v>
      </c>
      <c r="I99" s="603">
        <v>50000</v>
      </c>
      <c r="J99" s="427">
        <v>0</v>
      </c>
      <c r="K99" s="310"/>
      <c r="L99" s="578" t="s">
        <v>1080</v>
      </c>
      <c r="M99" s="408" t="s">
        <v>201</v>
      </c>
      <c r="N99" s="340" t="s">
        <v>491</v>
      </c>
      <c r="O99" s="310">
        <f t="shared" si="4"/>
        <v>10000</v>
      </c>
      <c r="P99" s="309" t="s">
        <v>422</v>
      </c>
      <c r="Q99" s="495"/>
      <c r="R99" s="304"/>
      <c r="S99" s="446"/>
      <c r="T99" s="303"/>
      <c r="U99" s="310"/>
      <c r="V99" s="304"/>
      <c r="W99" s="310"/>
      <c r="X99" s="304"/>
      <c r="Y99" s="661">
        <f t="shared" si="5"/>
        <v>10000</v>
      </c>
      <c r="Z99" s="551"/>
      <c r="AA99" s="551"/>
      <c r="AB99" s="551"/>
      <c r="AC99" s="551"/>
      <c r="AD99" s="551"/>
      <c r="AE99" s="551"/>
      <c r="AF99" s="551"/>
      <c r="AG99" s="551"/>
      <c r="AH99" s="551"/>
      <c r="AI99" s="551"/>
      <c r="AJ99" s="551"/>
      <c r="AK99" s="551"/>
      <c r="AL99" s="551"/>
      <c r="AM99" s="551"/>
      <c r="AN99" s="551"/>
      <c r="AO99" s="551"/>
      <c r="AP99" s="551"/>
      <c r="AQ99" s="551"/>
      <c r="AR99" s="551"/>
      <c r="AS99" s="551"/>
      <c r="AT99" s="551"/>
      <c r="AU99" s="551"/>
      <c r="AV99" s="551"/>
      <c r="AW99" s="551"/>
      <c r="AX99" s="551"/>
      <c r="AY99" s="551"/>
      <c r="AZ99" s="551"/>
      <c r="BA99" s="551"/>
      <c r="BB99" s="551"/>
      <c r="BC99" s="551"/>
      <c r="BD99" s="551"/>
      <c r="BE99" s="551"/>
      <c r="BF99" s="551"/>
      <c r="BG99" s="551"/>
      <c r="BH99" s="551"/>
      <c r="BI99" s="551"/>
      <c r="BJ99" s="551"/>
      <c r="BK99" s="551"/>
      <c r="BL99" s="551"/>
      <c r="BM99" s="551"/>
      <c r="BN99" s="551"/>
      <c r="BO99" s="551"/>
      <c r="BP99" s="551"/>
      <c r="BQ99" s="551"/>
      <c r="BR99" s="551"/>
      <c r="BS99" s="551"/>
      <c r="BT99" s="551"/>
      <c r="BU99" s="551"/>
      <c r="BV99" s="551"/>
      <c r="BW99" s="551"/>
      <c r="BX99" s="551"/>
      <c r="BY99" s="551"/>
      <c r="BZ99" s="551"/>
      <c r="CA99" s="551"/>
      <c r="CB99" s="551"/>
      <c r="CC99" s="551"/>
    </row>
    <row r="100" spans="1:220" ht="45" customHeight="1">
      <c r="A100" s="177">
        <v>75</v>
      </c>
      <c r="B100" s="133" t="s">
        <v>31</v>
      </c>
      <c r="C100" s="133" t="s">
        <v>31</v>
      </c>
      <c r="D100" s="259" t="s">
        <v>322</v>
      </c>
      <c r="E100" s="283">
        <v>105</v>
      </c>
      <c r="F100" s="283" t="s">
        <v>18</v>
      </c>
      <c r="G100" s="133" t="s">
        <v>45</v>
      </c>
      <c r="H100" s="133" t="s">
        <v>301</v>
      </c>
      <c r="I100" s="428">
        <v>600000</v>
      </c>
      <c r="J100" s="599">
        <v>600000</v>
      </c>
      <c r="K100" s="397" t="s">
        <v>1226</v>
      </c>
      <c r="L100" s="351" t="s">
        <v>574</v>
      </c>
      <c r="M100" s="406" t="s">
        <v>199</v>
      </c>
      <c r="N100" s="185" t="s">
        <v>492</v>
      </c>
      <c r="O100" s="142">
        <f t="shared" si="4"/>
        <v>120000</v>
      </c>
      <c r="P100" s="148" t="s">
        <v>423</v>
      </c>
      <c r="Q100" s="493">
        <v>235164.15</v>
      </c>
      <c r="R100" s="234" t="s">
        <v>1086</v>
      </c>
      <c r="S100" s="496">
        <v>235164.15</v>
      </c>
      <c r="T100" s="350" t="s">
        <v>1201</v>
      </c>
      <c r="U100" s="645"/>
      <c r="V100" s="646"/>
      <c r="W100" s="76"/>
      <c r="X100" s="4"/>
      <c r="Y100" s="665">
        <f t="shared" si="5"/>
        <v>590328.30000000005</v>
      </c>
      <c r="Z100" s="551"/>
      <c r="AA100" s="551"/>
      <c r="AB100" s="551"/>
      <c r="AC100" s="551"/>
      <c r="AD100" s="551"/>
      <c r="AE100" s="551"/>
      <c r="AF100" s="551"/>
      <c r="AG100" s="551"/>
      <c r="AH100" s="551"/>
      <c r="AI100" s="551"/>
      <c r="AJ100" s="551"/>
      <c r="AK100" s="551"/>
      <c r="AL100" s="551"/>
      <c r="AM100" s="551"/>
      <c r="AN100" s="551"/>
      <c r="AO100" s="551"/>
      <c r="AP100" s="551"/>
      <c r="AQ100" s="551"/>
      <c r="AR100" s="551"/>
      <c r="AS100" s="551"/>
      <c r="AT100" s="551"/>
      <c r="AU100" s="551"/>
      <c r="AV100" s="551"/>
      <c r="AW100" s="551"/>
      <c r="AX100" s="551"/>
      <c r="AY100" s="551"/>
      <c r="AZ100" s="551"/>
      <c r="BA100" s="551"/>
      <c r="BB100" s="551"/>
      <c r="BC100" s="551"/>
      <c r="BD100" s="551"/>
      <c r="BE100" s="551"/>
      <c r="BF100" s="551"/>
      <c r="BG100" s="551"/>
      <c r="BH100" s="551"/>
      <c r="BI100" s="551"/>
      <c r="BJ100" s="551"/>
      <c r="BK100" s="551"/>
      <c r="BL100" s="551"/>
      <c r="BM100" s="551"/>
      <c r="BN100" s="551"/>
      <c r="BO100" s="551"/>
      <c r="BP100" s="551"/>
      <c r="BQ100" s="551"/>
      <c r="BR100" s="551"/>
      <c r="BS100" s="551"/>
      <c r="BT100" s="551"/>
      <c r="BU100" s="551"/>
      <c r="BV100" s="551"/>
      <c r="BW100" s="551"/>
      <c r="BX100" s="551"/>
      <c r="BY100" s="551"/>
      <c r="BZ100" s="551"/>
      <c r="CA100" s="551"/>
      <c r="CB100" s="551"/>
      <c r="CC100" s="551"/>
    </row>
    <row r="101" spans="1:220" s="35" customFormat="1" ht="45" customHeight="1">
      <c r="A101" s="177">
        <v>76</v>
      </c>
      <c r="B101" s="133" t="s">
        <v>31</v>
      </c>
      <c r="C101" s="133" t="s">
        <v>31</v>
      </c>
      <c r="D101" s="259" t="s">
        <v>156</v>
      </c>
      <c r="E101" s="283">
        <v>105</v>
      </c>
      <c r="F101" s="283" t="s">
        <v>18</v>
      </c>
      <c r="G101" s="133" t="s">
        <v>46</v>
      </c>
      <c r="H101" s="133" t="s">
        <v>283</v>
      </c>
      <c r="I101" s="428">
        <v>150000</v>
      </c>
      <c r="J101" s="599">
        <v>150000</v>
      </c>
      <c r="K101" s="388"/>
      <c r="L101" s="351" t="s">
        <v>571</v>
      </c>
      <c r="M101" s="406" t="s">
        <v>203</v>
      </c>
      <c r="N101" s="185" t="s">
        <v>493</v>
      </c>
      <c r="O101" s="142">
        <f t="shared" si="4"/>
        <v>30000</v>
      </c>
      <c r="P101" s="148" t="s">
        <v>424</v>
      </c>
      <c r="Q101" s="416"/>
      <c r="R101" s="4"/>
      <c r="S101" s="76"/>
      <c r="T101" s="5"/>
      <c r="U101" s="76"/>
      <c r="V101" s="4"/>
      <c r="W101" s="76"/>
      <c r="X101" s="4"/>
      <c r="Y101" s="665">
        <f t="shared" si="5"/>
        <v>30000</v>
      </c>
      <c r="Z101" s="551"/>
      <c r="AA101" s="551"/>
      <c r="AB101" s="551"/>
      <c r="AC101" s="551"/>
      <c r="AD101" s="551"/>
      <c r="AE101" s="551"/>
      <c r="AF101" s="551"/>
      <c r="AG101" s="551"/>
      <c r="AH101" s="551"/>
      <c r="AI101" s="551"/>
      <c r="AJ101" s="551"/>
      <c r="AK101" s="551"/>
      <c r="AL101" s="551"/>
      <c r="AM101" s="551"/>
      <c r="AN101" s="551"/>
      <c r="AO101" s="551"/>
      <c r="AP101" s="551"/>
      <c r="AQ101" s="551"/>
      <c r="AR101" s="551"/>
      <c r="AS101" s="551"/>
      <c r="AT101" s="551"/>
      <c r="AU101" s="551"/>
      <c r="AV101" s="551"/>
      <c r="AW101" s="551"/>
      <c r="AX101" s="551"/>
      <c r="AY101" s="551"/>
      <c r="AZ101" s="551"/>
      <c r="BA101" s="551"/>
      <c r="BB101" s="551"/>
      <c r="BC101" s="551"/>
      <c r="BD101" s="551"/>
      <c r="BE101" s="551"/>
      <c r="BF101" s="551"/>
      <c r="BG101" s="551"/>
      <c r="BH101" s="551"/>
      <c r="BI101" s="551"/>
      <c r="BJ101" s="551"/>
      <c r="BK101" s="551"/>
      <c r="BL101" s="551"/>
      <c r="BM101" s="551"/>
      <c r="BN101" s="551"/>
      <c r="BO101" s="551"/>
      <c r="BP101" s="551"/>
      <c r="BQ101" s="551"/>
      <c r="BR101" s="551"/>
      <c r="BS101" s="551"/>
      <c r="BT101" s="551"/>
      <c r="BU101" s="551"/>
      <c r="BV101" s="551"/>
      <c r="BW101" s="551"/>
      <c r="BX101" s="551"/>
      <c r="BY101" s="551"/>
      <c r="BZ101" s="551"/>
      <c r="CA101" s="551"/>
      <c r="CB101" s="551"/>
      <c r="CC101" s="55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</row>
    <row r="102" spans="1:220" s="311" customFormat="1" ht="45" customHeight="1">
      <c r="A102" s="319">
        <v>77</v>
      </c>
      <c r="B102" s="601" t="s">
        <v>31</v>
      </c>
      <c r="C102" s="601" t="s">
        <v>31</v>
      </c>
      <c r="D102" s="602" t="s">
        <v>603</v>
      </c>
      <c r="E102" s="434">
        <v>105</v>
      </c>
      <c r="F102" s="434" t="s">
        <v>18</v>
      </c>
      <c r="G102" s="601" t="s">
        <v>46</v>
      </c>
      <c r="H102" s="601" t="s">
        <v>285</v>
      </c>
      <c r="I102" s="603">
        <v>200000</v>
      </c>
      <c r="J102" s="427">
        <v>0</v>
      </c>
      <c r="K102" s="310"/>
      <c r="L102" s="578" t="s">
        <v>1080</v>
      </c>
      <c r="M102" s="408" t="s">
        <v>205</v>
      </c>
      <c r="N102" s="341" t="s">
        <v>495</v>
      </c>
      <c r="O102" s="310">
        <f t="shared" si="4"/>
        <v>40000</v>
      </c>
      <c r="P102" s="309" t="s">
        <v>425</v>
      </c>
      <c r="Q102" s="475"/>
      <c r="R102" s="304"/>
      <c r="S102" s="310"/>
      <c r="T102" s="303"/>
      <c r="U102" s="310"/>
      <c r="V102" s="304"/>
      <c r="W102" s="310"/>
      <c r="X102" s="304"/>
      <c r="Y102" s="661">
        <f t="shared" si="5"/>
        <v>40000</v>
      </c>
      <c r="Z102" s="551"/>
      <c r="AA102" s="551"/>
      <c r="AB102" s="551"/>
      <c r="AC102" s="551"/>
      <c r="AD102" s="551"/>
      <c r="AE102" s="551"/>
      <c r="AF102" s="551"/>
      <c r="AG102" s="551"/>
      <c r="AH102" s="551"/>
      <c r="AI102" s="551"/>
      <c r="AJ102" s="551"/>
      <c r="AK102" s="551"/>
      <c r="AL102" s="551"/>
      <c r="AM102" s="551"/>
      <c r="AN102" s="551"/>
      <c r="AO102" s="551"/>
      <c r="AP102" s="551"/>
      <c r="AQ102" s="551"/>
      <c r="AR102" s="551"/>
      <c r="AS102" s="551"/>
      <c r="AT102" s="551"/>
      <c r="AU102" s="551"/>
      <c r="AV102" s="551"/>
      <c r="AW102" s="551"/>
      <c r="AX102" s="551"/>
      <c r="AY102" s="551"/>
      <c r="AZ102" s="551"/>
      <c r="BA102" s="551"/>
      <c r="BB102" s="551"/>
      <c r="BC102" s="551"/>
      <c r="BD102" s="551"/>
      <c r="BE102" s="551"/>
      <c r="BF102" s="551"/>
      <c r="BG102" s="551"/>
      <c r="BH102" s="551"/>
      <c r="BI102" s="551"/>
      <c r="BJ102" s="551"/>
      <c r="BK102" s="551"/>
      <c r="BL102" s="551"/>
      <c r="BM102" s="551"/>
      <c r="BN102" s="551"/>
      <c r="BO102" s="551"/>
      <c r="BP102" s="551"/>
      <c r="BQ102" s="551"/>
      <c r="BR102" s="551"/>
      <c r="BS102" s="551"/>
      <c r="BT102" s="551"/>
      <c r="BU102" s="551"/>
      <c r="BV102" s="551"/>
      <c r="BW102" s="551"/>
      <c r="BX102" s="551"/>
      <c r="BY102" s="551"/>
      <c r="BZ102" s="551"/>
      <c r="CA102" s="551"/>
      <c r="CB102" s="551"/>
      <c r="CC102" s="551"/>
    </row>
    <row r="103" spans="1:220" s="35" customFormat="1" ht="45" customHeight="1">
      <c r="A103" s="177">
        <v>78</v>
      </c>
      <c r="B103" s="133" t="s">
        <v>31</v>
      </c>
      <c r="C103" s="133" t="s">
        <v>31</v>
      </c>
      <c r="D103" s="259" t="s">
        <v>155</v>
      </c>
      <c r="E103" s="283">
        <v>105</v>
      </c>
      <c r="F103" s="283" t="s">
        <v>18</v>
      </c>
      <c r="G103" s="133" t="s">
        <v>46</v>
      </c>
      <c r="H103" s="133" t="s">
        <v>284</v>
      </c>
      <c r="I103" s="428">
        <v>200000</v>
      </c>
      <c r="J103" s="599">
        <v>200000</v>
      </c>
      <c r="K103" s="390"/>
      <c r="L103" s="351" t="s">
        <v>571</v>
      </c>
      <c r="M103" s="406" t="s">
        <v>204</v>
      </c>
      <c r="N103" s="185" t="s">
        <v>494</v>
      </c>
      <c r="O103" s="142">
        <f t="shared" si="4"/>
        <v>40000</v>
      </c>
      <c r="P103" s="148" t="s">
        <v>430</v>
      </c>
      <c r="Q103" s="416"/>
      <c r="R103" s="4"/>
      <c r="S103" s="76"/>
      <c r="T103" s="5"/>
      <c r="U103" s="76"/>
      <c r="V103" s="4"/>
      <c r="W103" s="76"/>
      <c r="X103" s="4"/>
      <c r="Y103" s="665">
        <f t="shared" si="5"/>
        <v>40000</v>
      </c>
      <c r="Z103" s="551"/>
      <c r="AA103" s="551"/>
      <c r="AB103" s="551"/>
      <c r="AC103" s="551"/>
      <c r="AD103" s="551"/>
      <c r="AE103" s="551"/>
      <c r="AF103" s="551"/>
      <c r="AG103" s="551"/>
      <c r="AH103" s="551"/>
      <c r="AI103" s="551"/>
      <c r="AJ103" s="551"/>
      <c r="AK103" s="551"/>
      <c r="AL103" s="551"/>
      <c r="AM103" s="551"/>
      <c r="AN103" s="551"/>
      <c r="AO103" s="551"/>
      <c r="AP103" s="551"/>
      <c r="AQ103" s="551"/>
      <c r="AR103" s="551"/>
      <c r="AS103" s="551"/>
      <c r="AT103" s="551"/>
      <c r="AU103" s="551"/>
      <c r="AV103" s="551"/>
      <c r="AW103" s="551"/>
      <c r="AX103" s="551"/>
      <c r="AY103" s="551"/>
      <c r="AZ103" s="551"/>
      <c r="BA103" s="551"/>
      <c r="BB103" s="551"/>
      <c r="BC103" s="551"/>
      <c r="BD103" s="551"/>
      <c r="BE103" s="551"/>
      <c r="BF103" s="551"/>
      <c r="BG103" s="551"/>
      <c r="BH103" s="551"/>
      <c r="BI103" s="551"/>
      <c r="BJ103" s="551"/>
      <c r="BK103" s="551"/>
      <c r="BL103" s="551"/>
      <c r="BM103" s="551"/>
      <c r="BN103" s="551"/>
      <c r="BO103" s="551"/>
      <c r="BP103" s="551"/>
      <c r="BQ103" s="551"/>
      <c r="BR103" s="551"/>
      <c r="BS103" s="551"/>
      <c r="BT103" s="551"/>
      <c r="BU103" s="551"/>
      <c r="BV103" s="551"/>
      <c r="BW103" s="551"/>
      <c r="BX103" s="551"/>
      <c r="BY103" s="551"/>
      <c r="BZ103" s="551"/>
      <c r="CA103" s="551"/>
      <c r="CB103" s="551"/>
      <c r="CC103" s="55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</row>
    <row r="104" spans="1:220" s="35" customFormat="1" ht="45" customHeight="1">
      <c r="A104" s="177">
        <v>79</v>
      </c>
      <c r="B104" s="133" t="s">
        <v>31</v>
      </c>
      <c r="C104" s="133" t="s">
        <v>31</v>
      </c>
      <c r="D104" s="259" t="s">
        <v>329</v>
      </c>
      <c r="E104" s="283">
        <v>105</v>
      </c>
      <c r="F104" s="283" t="s">
        <v>18</v>
      </c>
      <c r="G104" s="133" t="s">
        <v>46</v>
      </c>
      <c r="H104" s="133" t="s">
        <v>286</v>
      </c>
      <c r="I104" s="428">
        <v>500000</v>
      </c>
      <c r="J104" s="599">
        <v>500000</v>
      </c>
      <c r="K104" s="388"/>
      <c r="L104" s="351" t="s">
        <v>571</v>
      </c>
      <c r="M104" s="406" t="s">
        <v>202</v>
      </c>
      <c r="N104" s="185" t="s">
        <v>496</v>
      </c>
      <c r="O104" s="142">
        <f t="shared" si="4"/>
        <v>100000</v>
      </c>
      <c r="P104" s="148" t="s">
        <v>429</v>
      </c>
      <c r="Q104" s="416"/>
      <c r="R104" s="4"/>
      <c r="S104" s="76"/>
      <c r="T104" s="5"/>
      <c r="U104" s="76"/>
      <c r="V104" s="4"/>
      <c r="W104" s="76"/>
      <c r="X104" s="4"/>
      <c r="Y104" s="665">
        <f t="shared" si="5"/>
        <v>100000</v>
      </c>
      <c r="Z104" s="551"/>
      <c r="AA104" s="551"/>
      <c r="AB104" s="551"/>
      <c r="AC104" s="551"/>
      <c r="AD104" s="551"/>
      <c r="AE104" s="551"/>
      <c r="AF104" s="551"/>
      <c r="AG104" s="551"/>
      <c r="AH104" s="551"/>
      <c r="AI104" s="551"/>
      <c r="AJ104" s="551"/>
      <c r="AK104" s="551"/>
      <c r="AL104" s="551"/>
      <c r="AM104" s="551"/>
      <c r="AN104" s="551"/>
      <c r="AO104" s="551"/>
      <c r="AP104" s="551"/>
      <c r="AQ104" s="551"/>
      <c r="AR104" s="551"/>
      <c r="AS104" s="551"/>
      <c r="AT104" s="551"/>
      <c r="AU104" s="551"/>
      <c r="AV104" s="551"/>
      <c r="AW104" s="551"/>
      <c r="AX104" s="551"/>
      <c r="AY104" s="551"/>
      <c r="AZ104" s="551"/>
      <c r="BA104" s="551"/>
      <c r="BB104" s="551"/>
      <c r="BC104" s="551"/>
      <c r="BD104" s="551"/>
      <c r="BE104" s="551"/>
      <c r="BF104" s="551"/>
      <c r="BG104" s="551"/>
      <c r="BH104" s="551"/>
      <c r="BI104" s="551"/>
      <c r="BJ104" s="551"/>
      <c r="BK104" s="551"/>
      <c r="BL104" s="551"/>
      <c r="BM104" s="551"/>
      <c r="BN104" s="551"/>
      <c r="BO104" s="551"/>
      <c r="BP104" s="551"/>
      <c r="BQ104" s="551"/>
      <c r="BR104" s="551"/>
      <c r="BS104" s="551"/>
      <c r="BT104" s="551"/>
      <c r="BU104" s="551"/>
      <c r="BV104" s="551"/>
      <c r="BW104" s="551"/>
      <c r="BX104" s="551"/>
      <c r="BY104" s="551"/>
      <c r="BZ104" s="551"/>
      <c r="CA104" s="551"/>
      <c r="CB104" s="551"/>
      <c r="CC104" s="55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</row>
    <row r="105" spans="1:220" s="35" customFormat="1" ht="45" customHeight="1">
      <c r="A105" s="177">
        <v>80</v>
      </c>
      <c r="B105" s="133" t="s">
        <v>31</v>
      </c>
      <c r="C105" s="133" t="s">
        <v>31</v>
      </c>
      <c r="D105" s="259" t="s">
        <v>611</v>
      </c>
      <c r="E105" s="283">
        <v>105</v>
      </c>
      <c r="F105" s="283" t="s">
        <v>18</v>
      </c>
      <c r="G105" s="133" t="s">
        <v>47</v>
      </c>
      <c r="H105" s="133" t="s">
        <v>287</v>
      </c>
      <c r="I105" s="428">
        <v>60000</v>
      </c>
      <c r="J105" s="599">
        <v>60000</v>
      </c>
      <c r="K105" s="388"/>
      <c r="L105" s="351" t="s">
        <v>571</v>
      </c>
      <c r="M105" s="406" t="s">
        <v>208</v>
      </c>
      <c r="N105" s="185" t="s">
        <v>497</v>
      </c>
      <c r="O105" s="142">
        <f t="shared" si="4"/>
        <v>12000</v>
      </c>
      <c r="P105" s="148" t="s">
        <v>428</v>
      </c>
      <c r="Q105" s="416"/>
      <c r="R105" s="4"/>
      <c r="S105" s="76"/>
      <c r="T105" s="5"/>
      <c r="U105" s="76"/>
      <c r="V105" s="4"/>
      <c r="W105" s="76"/>
      <c r="X105" s="4"/>
      <c r="Y105" s="665">
        <f t="shared" si="5"/>
        <v>12000</v>
      </c>
      <c r="Z105" s="551"/>
      <c r="AA105" s="551"/>
      <c r="AB105" s="551"/>
      <c r="AC105" s="551"/>
      <c r="AD105" s="551"/>
      <c r="AE105" s="551"/>
      <c r="AF105" s="551"/>
      <c r="AG105" s="551"/>
      <c r="AH105" s="551"/>
      <c r="AI105" s="551"/>
      <c r="AJ105" s="551"/>
      <c r="AK105" s="551"/>
      <c r="AL105" s="551"/>
      <c r="AM105" s="551"/>
      <c r="AN105" s="551"/>
      <c r="AO105" s="551"/>
      <c r="AP105" s="551"/>
      <c r="AQ105" s="551"/>
      <c r="AR105" s="551"/>
      <c r="AS105" s="551"/>
      <c r="AT105" s="551"/>
      <c r="AU105" s="551"/>
      <c r="AV105" s="551"/>
      <c r="AW105" s="551"/>
      <c r="AX105" s="551"/>
      <c r="AY105" s="551"/>
      <c r="AZ105" s="551"/>
      <c r="BA105" s="551"/>
      <c r="BB105" s="551"/>
      <c r="BC105" s="551"/>
      <c r="BD105" s="551"/>
      <c r="BE105" s="551"/>
      <c r="BF105" s="551"/>
      <c r="BG105" s="551"/>
      <c r="BH105" s="551"/>
      <c r="BI105" s="551"/>
      <c r="BJ105" s="551"/>
      <c r="BK105" s="551"/>
      <c r="BL105" s="551"/>
      <c r="BM105" s="551"/>
      <c r="BN105" s="551"/>
      <c r="BO105" s="551"/>
      <c r="BP105" s="551"/>
      <c r="BQ105" s="551"/>
      <c r="BR105" s="551"/>
      <c r="BS105" s="551"/>
      <c r="BT105" s="551"/>
      <c r="BU105" s="551"/>
      <c r="BV105" s="551"/>
      <c r="BW105" s="551"/>
      <c r="BX105" s="551"/>
      <c r="BY105" s="551"/>
      <c r="BZ105" s="551"/>
      <c r="CA105" s="551"/>
      <c r="CB105" s="551"/>
      <c r="CC105" s="55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</row>
    <row r="106" spans="1:220" s="35" customFormat="1" ht="45" customHeight="1">
      <c r="A106" s="177">
        <v>81</v>
      </c>
      <c r="B106" s="133" t="s">
        <v>31</v>
      </c>
      <c r="C106" s="133" t="s">
        <v>31</v>
      </c>
      <c r="D106" s="259" t="s">
        <v>330</v>
      </c>
      <c r="E106" s="283">
        <v>105</v>
      </c>
      <c r="F106" s="283" t="s">
        <v>18</v>
      </c>
      <c r="G106" s="133" t="s">
        <v>47</v>
      </c>
      <c r="H106" s="133" t="s">
        <v>288</v>
      </c>
      <c r="I106" s="428">
        <v>480000</v>
      </c>
      <c r="J106" s="599">
        <v>480000</v>
      </c>
      <c r="K106" s="388"/>
      <c r="L106" s="351" t="s">
        <v>571</v>
      </c>
      <c r="M106" s="406" t="s">
        <v>207</v>
      </c>
      <c r="N106" s="185">
        <v>8843949198</v>
      </c>
      <c r="O106" s="142">
        <f t="shared" si="4"/>
        <v>96000</v>
      </c>
      <c r="P106" s="148" t="s">
        <v>427</v>
      </c>
      <c r="Q106" s="416"/>
      <c r="R106" s="4"/>
      <c r="S106" s="76"/>
      <c r="T106" s="5"/>
      <c r="U106" s="76"/>
      <c r="V106" s="4"/>
      <c r="W106" s="76"/>
      <c r="X106" s="4"/>
      <c r="Y106" s="665">
        <f t="shared" si="5"/>
        <v>96000</v>
      </c>
      <c r="Z106" s="551"/>
      <c r="AA106" s="551"/>
      <c r="AB106" s="551"/>
      <c r="AC106" s="551"/>
      <c r="AD106" s="551"/>
      <c r="AE106" s="551"/>
      <c r="AF106" s="551"/>
      <c r="AG106" s="551"/>
      <c r="AH106" s="551"/>
      <c r="AI106" s="551"/>
      <c r="AJ106" s="551"/>
      <c r="AK106" s="551"/>
      <c r="AL106" s="551"/>
      <c r="AM106" s="551"/>
      <c r="AN106" s="551"/>
      <c r="AO106" s="551"/>
      <c r="AP106" s="551"/>
      <c r="AQ106" s="551"/>
      <c r="AR106" s="551"/>
      <c r="AS106" s="551"/>
      <c r="AT106" s="551"/>
      <c r="AU106" s="551"/>
      <c r="AV106" s="551"/>
      <c r="AW106" s="551"/>
      <c r="AX106" s="551"/>
      <c r="AY106" s="551"/>
      <c r="AZ106" s="551"/>
      <c r="BA106" s="551"/>
      <c r="BB106" s="551"/>
      <c r="BC106" s="551"/>
      <c r="BD106" s="551"/>
      <c r="BE106" s="551"/>
      <c r="BF106" s="551"/>
      <c r="BG106" s="551"/>
      <c r="BH106" s="551"/>
      <c r="BI106" s="551"/>
      <c r="BJ106" s="551"/>
      <c r="BK106" s="551"/>
      <c r="BL106" s="551"/>
      <c r="BM106" s="551"/>
      <c r="BN106" s="551"/>
      <c r="BO106" s="551"/>
      <c r="BP106" s="551"/>
      <c r="BQ106" s="551"/>
      <c r="BR106" s="551"/>
      <c r="BS106" s="551"/>
      <c r="BT106" s="551"/>
      <c r="BU106" s="551"/>
      <c r="BV106" s="551"/>
      <c r="BW106" s="551"/>
      <c r="BX106" s="551"/>
      <c r="BY106" s="551"/>
      <c r="BZ106" s="551"/>
      <c r="CA106" s="551"/>
      <c r="CB106" s="551"/>
      <c r="CC106" s="55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</row>
    <row r="107" spans="1:220" s="311" customFormat="1" ht="45" customHeight="1" thickBot="1">
      <c r="A107" s="604">
        <v>82</v>
      </c>
      <c r="B107" s="605" t="s">
        <v>31</v>
      </c>
      <c r="C107" s="605" t="s">
        <v>31</v>
      </c>
      <c r="D107" s="606" t="s">
        <v>329</v>
      </c>
      <c r="E107" s="607">
        <v>105</v>
      </c>
      <c r="F107" s="607" t="s">
        <v>18</v>
      </c>
      <c r="G107" s="605" t="s">
        <v>27</v>
      </c>
      <c r="H107" s="605" t="s">
        <v>302</v>
      </c>
      <c r="I107" s="608">
        <v>160000</v>
      </c>
      <c r="J107" s="609">
        <v>0</v>
      </c>
      <c r="K107" s="315"/>
      <c r="L107" s="579" t="s">
        <v>1080</v>
      </c>
      <c r="M107" s="409" t="s">
        <v>206</v>
      </c>
      <c r="N107" s="342" t="s">
        <v>498</v>
      </c>
      <c r="O107" s="315">
        <f t="shared" si="4"/>
        <v>32000</v>
      </c>
      <c r="P107" s="314" t="s">
        <v>426</v>
      </c>
      <c r="Q107" s="481"/>
      <c r="R107" s="313"/>
      <c r="S107" s="315"/>
      <c r="T107" s="312"/>
      <c r="U107" s="315"/>
      <c r="V107" s="313"/>
      <c r="W107" s="315"/>
      <c r="X107" s="313"/>
      <c r="Y107" s="666">
        <f t="shared" si="5"/>
        <v>32000</v>
      </c>
      <c r="Z107" s="551"/>
      <c r="AA107" s="551"/>
      <c r="AB107" s="551"/>
      <c r="AC107" s="551"/>
      <c r="AD107" s="551"/>
      <c r="AE107" s="551"/>
      <c r="AF107" s="551"/>
      <c r="AG107" s="551"/>
      <c r="AH107" s="551"/>
      <c r="AI107" s="551"/>
      <c r="AJ107" s="551"/>
      <c r="AK107" s="551"/>
      <c r="AL107" s="551"/>
      <c r="AM107" s="551"/>
      <c r="AN107" s="551"/>
      <c r="AO107" s="551"/>
      <c r="AP107" s="551"/>
      <c r="AQ107" s="551"/>
      <c r="AR107" s="551"/>
      <c r="AS107" s="551"/>
      <c r="AT107" s="551"/>
      <c r="AU107" s="551"/>
      <c r="AV107" s="551"/>
      <c r="AW107" s="551"/>
      <c r="AX107" s="551"/>
      <c r="AY107" s="551"/>
      <c r="AZ107" s="551"/>
      <c r="BA107" s="551"/>
      <c r="BB107" s="551"/>
      <c r="BC107" s="551"/>
      <c r="BD107" s="551"/>
      <c r="BE107" s="551"/>
      <c r="BF107" s="551"/>
      <c r="BG107" s="551"/>
      <c r="BH107" s="551"/>
      <c r="BI107" s="551"/>
      <c r="BJ107" s="551"/>
      <c r="BK107" s="551"/>
      <c r="BL107" s="551"/>
      <c r="BM107" s="551"/>
      <c r="BN107" s="551"/>
      <c r="BO107" s="551"/>
      <c r="BP107" s="551"/>
      <c r="BQ107" s="551"/>
      <c r="BR107" s="551"/>
      <c r="BS107" s="551"/>
      <c r="BT107" s="551"/>
      <c r="BU107" s="551"/>
      <c r="BV107" s="551"/>
      <c r="BW107" s="551"/>
      <c r="BX107" s="551"/>
      <c r="BY107" s="551"/>
      <c r="BZ107" s="551"/>
      <c r="CA107" s="551"/>
      <c r="CB107" s="551"/>
      <c r="CC107" s="551"/>
    </row>
    <row r="108" spans="1:220">
      <c r="A108" s="301"/>
      <c r="B108" s="590"/>
      <c r="C108" s="590"/>
      <c r="D108" s="591"/>
      <c r="E108" s="301"/>
      <c r="F108" s="301"/>
      <c r="G108" s="590"/>
      <c r="H108" s="590"/>
      <c r="I108" s="592"/>
      <c r="J108" s="593"/>
      <c r="K108" s="65"/>
      <c r="O108" s="65"/>
      <c r="Q108" s="65"/>
      <c r="S108" s="65"/>
      <c r="U108" s="65"/>
      <c r="W108" s="65"/>
      <c r="Y108" s="197"/>
      <c r="Z108" s="551"/>
      <c r="AA108" s="551"/>
      <c r="AB108" s="551"/>
      <c r="AC108" s="551"/>
      <c r="AD108" s="551"/>
      <c r="AE108" s="551"/>
      <c r="AF108" s="551"/>
      <c r="AG108" s="551"/>
      <c r="AH108" s="551"/>
      <c r="AI108" s="551"/>
      <c r="AJ108" s="551"/>
      <c r="AK108" s="551"/>
      <c r="AL108" s="551"/>
      <c r="AM108" s="551"/>
      <c r="AN108" s="551"/>
      <c r="AO108" s="551"/>
      <c r="AP108" s="551"/>
      <c r="AQ108" s="551"/>
      <c r="AR108" s="551"/>
      <c r="AS108" s="551"/>
      <c r="AT108" s="551"/>
      <c r="AU108" s="551"/>
      <c r="AV108" s="551"/>
      <c r="AW108" s="551"/>
      <c r="AX108" s="551"/>
      <c r="AY108" s="551"/>
      <c r="AZ108" s="551"/>
      <c r="BA108" s="551"/>
      <c r="BB108" s="551"/>
      <c r="BC108" s="551"/>
      <c r="BD108" s="551"/>
      <c r="BE108" s="551"/>
      <c r="BF108" s="551"/>
      <c r="BG108" s="551"/>
      <c r="BH108" s="551"/>
      <c r="BI108" s="551"/>
      <c r="BJ108" s="551"/>
      <c r="BK108" s="551"/>
      <c r="BL108" s="551"/>
      <c r="BM108" s="551"/>
      <c r="BN108" s="551"/>
      <c r="BO108" s="551"/>
      <c r="BP108" s="551"/>
      <c r="BQ108" s="551"/>
      <c r="BR108" s="551"/>
      <c r="BS108" s="551"/>
      <c r="BT108" s="551"/>
      <c r="BU108" s="551"/>
      <c r="BV108" s="551"/>
      <c r="BW108" s="551"/>
      <c r="BX108" s="551"/>
      <c r="BY108" s="551"/>
      <c r="BZ108" s="551"/>
      <c r="CA108" s="551"/>
      <c r="CB108" s="551"/>
      <c r="CC108" s="551"/>
    </row>
    <row r="109" spans="1:220">
      <c r="A109" s="301"/>
      <c r="B109" s="590"/>
      <c r="C109" s="590"/>
      <c r="D109" s="591"/>
      <c r="E109" s="301"/>
      <c r="F109" s="301"/>
      <c r="G109" s="610"/>
      <c r="H109" s="611" t="s">
        <v>661</v>
      </c>
      <c r="I109" s="594">
        <f>I107+I106+I105+I104+I103+I102+I101+I100+I99+I98+I97+I96+I95+I94+I93+I92+I91+I90+I89+I88+I87+I86+I85+I84+I83+I82+I81+I80+I79+I78+I77+I76+I75+I74+I73+I72+I71+I70+I69+I68+I67+I66+I65+I64+I63+I62+I61+I60+I59+I58+I57+I56</f>
        <v>15575000</v>
      </c>
      <c r="J109" s="594">
        <f>J107+J106+J105+J104+J103+J102+J101+J100+J99+J98+J97+J96+J95+J94+J93+J92+J91+J90+J89+J88+J87+J86+J85+J84+J83+J82+J81+J80+J79+J78+J77+J76+J75+J74+J73+J72+J71+J70+J69+J68+J67+J66+J65+J64+J63+J62+J61+J60+J59+J58+J57+J56</f>
        <v>13275000</v>
      </c>
      <c r="K109" s="332"/>
      <c r="O109" s="220">
        <f>SUM(O56:O108)</f>
        <v>3115000</v>
      </c>
      <c r="P109" s="219"/>
      <c r="Q109" s="220">
        <f>SUM(Q56:Q108)</f>
        <v>2239725</v>
      </c>
      <c r="S109" s="220">
        <f>SUM(S56:S108)</f>
        <v>1944806.1400000001</v>
      </c>
      <c r="U109" s="220">
        <f>SUM(U56:U108)</f>
        <v>556761.82999999996</v>
      </c>
      <c r="W109" s="220">
        <f>SUM(W56:W108)</f>
        <v>28262.52</v>
      </c>
      <c r="Y109" s="197"/>
      <c r="Z109" s="551"/>
      <c r="AA109" s="551"/>
      <c r="AB109" s="551"/>
      <c r="AC109" s="551"/>
      <c r="AD109" s="551"/>
      <c r="AE109" s="551"/>
      <c r="AF109" s="551"/>
      <c r="AG109" s="551"/>
      <c r="AH109" s="551"/>
      <c r="AI109" s="551"/>
      <c r="AJ109" s="551"/>
      <c r="AK109" s="551"/>
      <c r="AL109" s="551"/>
      <c r="AM109" s="551"/>
      <c r="AN109" s="551"/>
      <c r="AO109" s="551"/>
      <c r="AP109" s="551"/>
      <c r="AQ109" s="551"/>
      <c r="AR109" s="551"/>
      <c r="AS109" s="551"/>
      <c r="AT109" s="551"/>
      <c r="AU109" s="551"/>
      <c r="AV109" s="551"/>
      <c r="AW109" s="551"/>
      <c r="AX109" s="551"/>
      <c r="AY109" s="551"/>
      <c r="AZ109" s="551"/>
      <c r="BA109" s="551"/>
      <c r="BB109" s="551"/>
      <c r="BC109" s="551"/>
      <c r="BD109" s="551"/>
      <c r="BE109" s="551"/>
      <c r="BF109" s="551"/>
      <c r="BG109" s="551"/>
      <c r="BH109" s="551"/>
      <c r="BI109" s="551"/>
      <c r="BJ109" s="551"/>
      <c r="BK109" s="551"/>
      <c r="BL109" s="551"/>
      <c r="BM109" s="551"/>
      <c r="BN109" s="551"/>
      <c r="BO109" s="551"/>
      <c r="BP109" s="551"/>
      <c r="BQ109" s="551"/>
      <c r="BR109" s="551"/>
      <c r="BS109" s="551"/>
      <c r="BT109" s="551"/>
      <c r="BU109" s="551"/>
      <c r="BV109" s="551"/>
      <c r="BW109" s="551"/>
      <c r="BX109" s="551"/>
      <c r="BY109" s="551"/>
      <c r="BZ109" s="551"/>
      <c r="CA109" s="551"/>
      <c r="CB109" s="551"/>
      <c r="CC109" s="551"/>
    </row>
    <row r="110" spans="1:220" ht="15.75" thickBot="1">
      <c r="A110" s="301"/>
      <c r="B110" s="590"/>
      <c r="C110" s="590"/>
      <c r="D110" s="591"/>
      <c r="E110" s="301"/>
      <c r="F110" s="301"/>
      <c r="G110" s="590"/>
      <c r="H110" s="590"/>
      <c r="I110" s="592"/>
      <c r="J110" s="593"/>
      <c r="K110" s="65"/>
      <c r="O110" s="65"/>
      <c r="Q110" s="65"/>
      <c r="S110" s="65"/>
      <c r="U110" s="65"/>
      <c r="W110" s="65"/>
      <c r="Y110" s="197"/>
      <c r="Z110" s="551"/>
      <c r="AA110" s="551"/>
      <c r="AB110" s="551"/>
      <c r="AC110" s="551"/>
      <c r="AD110" s="551"/>
      <c r="AE110" s="551"/>
      <c r="AF110" s="551"/>
      <c r="AG110" s="551"/>
      <c r="AH110" s="551"/>
      <c r="AI110" s="551"/>
      <c r="AJ110" s="551"/>
      <c r="AK110" s="551"/>
      <c r="AL110" s="551"/>
      <c r="AM110" s="551"/>
      <c r="AN110" s="551"/>
      <c r="AO110" s="551"/>
      <c r="AP110" s="551"/>
      <c r="AQ110" s="551"/>
      <c r="AR110" s="551"/>
      <c r="AS110" s="551"/>
      <c r="AT110" s="551"/>
      <c r="AU110" s="551"/>
      <c r="AV110" s="551"/>
      <c r="AW110" s="551"/>
      <c r="AX110" s="551"/>
      <c r="AY110" s="551"/>
      <c r="AZ110" s="551"/>
      <c r="BA110" s="551"/>
      <c r="BB110" s="551"/>
      <c r="BC110" s="551"/>
      <c r="BD110" s="551"/>
      <c r="BE110" s="551"/>
      <c r="BF110" s="551"/>
      <c r="BG110" s="551"/>
      <c r="BH110" s="551"/>
      <c r="BI110" s="551"/>
      <c r="BJ110" s="551"/>
      <c r="BK110" s="551"/>
      <c r="BL110" s="551"/>
      <c r="BM110" s="551"/>
      <c r="BN110" s="551"/>
      <c r="BO110" s="551"/>
      <c r="BP110" s="551"/>
      <c r="BQ110" s="551"/>
      <c r="BR110" s="551"/>
      <c r="BS110" s="551"/>
      <c r="BT110" s="551"/>
      <c r="BU110" s="551"/>
      <c r="BV110" s="551"/>
      <c r="BW110" s="551"/>
      <c r="BX110" s="551"/>
      <c r="BY110" s="551"/>
      <c r="BZ110" s="551"/>
      <c r="CA110" s="551"/>
      <c r="CB110" s="551"/>
      <c r="CC110" s="551"/>
    </row>
    <row r="111" spans="1:220" s="33" customFormat="1" ht="45" customHeight="1" thickBot="1">
      <c r="A111" s="339">
        <v>83</v>
      </c>
      <c r="B111" s="287" t="s">
        <v>48</v>
      </c>
      <c r="C111" s="287" t="s">
        <v>48</v>
      </c>
      <c r="D111" s="288" t="s">
        <v>356</v>
      </c>
      <c r="E111" s="612">
        <v>105</v>
      </c>
      <c r="F111" s="612" t="s">
        <v>13</v>
      </c>
      <c r="G111" s="287" t="s">
        <v>49</v>
      </c>
      <c r="H111" s="287" t="s">
        <v>303</v>
      </c>
      <c r="I111" s="613">
        <v>150000</v>
      </c>
      <c r="J111" s="614">
        <v>150000</v>
      </c>
      <c r="K111" s="402" t="s">
        <v>1245</v>
      </c>
      <c r="L111" s="325" t="s">
        <v>573</v>
      </c>
      <c r="M111" s="56" t="s">
        <v>509</v>
      </c>
      <c r="N111" s="356" t="s">
        <v>1152</v>
      </c>
      <c r="O111" s="472">
        <v>30000</v>
      </c>
      <c r="P111" s="170" t="s">
        <v>585</v>
      </c>
      <c r="Q111" s="472">
        <v>59114.54</v>
      </c>
      <c r="R111" s="170" t="s">
        <v>1325</v>
      </c>
      <c r="S111" s="330"/>
      <c r="T111" s="69"/>
      <c r="U111" s="330"/>
      <c r="V111" s="69"/>
      <c r="W111" s="330"/>
      <c r="X111" s="69"/>
      <c r="Y111" s="664">
        <f>O111+Q111+S111+U111+W111</f>
        <v>89114.540000000008</v>
      </c>
      <c r="Z111" s="551"/>
      <c r="AA111" s="551"/>
      <c r="AB111" s="551"/>
      <c r="AC111" s="551"/>
      <c r="AD111" s="551"/>
      <c r="AE111" s="551"/>
      <c r="AF111" s="551"/>
      <c r="AG111" s="551"/>
      <c r="AH111" s="551"/>
      <c r="AI111" s="551"/>
      <c r="AJ111" s="551"/>
      <c r="AK111" s="551"/>
      <c r="AL111" s="551"/>
      <c r="AM111" s="551"/>
      <c r="AN111" s="551"/>
      <c r="AO111" s="551"/>
      <c r="AP111" s="551"/>
      <c r="AQ111" s="551"/>
      <c r="AR111" s="551"/>
      <c r="AS111" s="551"/>
      <c r="AT111" s="551"/>
      <c r="AU111" s="551"/>
      <c r="AV111" s="551"/>
      <c r="AW111" s="551"/>
      <c r="AX111" s="551"/>
      <c r="AY111" s="551"/>
      <c r="AZ111" s="551"/>
      <c r="BA111" s="551"/>
      <c r="BB111" s="551"/>
      <c r="BC111" s="551"/>
      <c r="BD111" s="551"/>
      <c r="BE111" s="551"/>
      <c r="BF111" s="551"/>
      <c r="BG111" s="551"/>
      <c r="BH111" s="551"/>
      <c r="BI111" s="551"/>
      <c r="BJ111" s="551"/>
      <c r="BK111" s="551"/>
      <c r="BL111" s="551"/>
      <c r="BM111" s="551"/>
      <c r="BN111" s="551"/>
      <c r="BO111" s="551"/>
      <c r="BP111" s="551"/>
      <c r="BQ111" s="551"/>
      <c r="BR111" s="551"/>
      <c r="BS111" s="551"/>
      <c r="BT111" s="551"/>
      <c r="BU111" s="551"/>
      <c r="BV111" s="551"/>
      <c r="BW111" s="551"/>
      <c r="BX111" s="551"/>
      <c r="BY111" s="551"/>
      <c r="BZ111" s="551"/>
      <c r="CA111" s="551"/>
      <c r="CB111" s="551"/>
      <c r="CC111" s="55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</row>
    <row r="112" spans="1:220" ht="15" customHeight="1">
      <c r="A112" s="301"/>
      <c r="B112" s="590"/>
      <c r="C112" s="590"/>
      <c r="D112" s="591"/>
      <c r="E112" s="301"/>
      <c r="F112" s="301"/>
      <c r="G112" s="590"/>
      <c r="H112" s="590"/>
      <c r="I112" s="592"/>
      <c r="J112" s="593"/>
      <c r="K112" s="204"/>
      <c r="O112" s="65"/>
      <c r="Q112" s="65"/>
      <c r="S112" s="65"/>
      <c r="U112" s="65"/>
      <c r="W112" s="65"/>
      <c r="Y112" s="197"/>
      <c r="Z112" s="551"/>
      <c r="AA112" s="551"/>
      <c r="AB112" s="551"/>
      <c r="AC112" s="551"/>
      <c r="AD112" s="551"/>
      <c r="AE112" s="551"/>
      <c r="AF112" s="551"/>
      <c r="AG112" s="551"/>
      <c r="AH112" s="551"/>
      <c r="AI112" s="551"/>
      <c r="AJ112" s="551"/>
      <c r="AK112" s="551"/>
      <c r="AL112" s="551"/>
      <c r="AM112" s="551"/>
      <c r="AN112" s="551"/>
      <c r="AO112" s="551"/>
      <c r="AP112" s="551"/>
      <c r="AQ112" s="551"/>
      <c r="AR112" s="551"/>
      <c r="AS112" s="551"/>
      <c r="AT112" s="551"/>
      <c r="AU112" s="551"/>
      <c r="AV112" s="551"/>
      <c r="AW112" s="551"/>
      <c r="AX112" s="551"/>
      <c r="AY112" s="551"/>
      <c r="AZ112" s="551"/>
      <c r="BA112" s="551"/>
      <c r="BB112" s="551"/>
      <c r="BC112" s="551"/>
      <c r="BD112" s="551"/>
      <c r="BE112" s="551"/>
      <c r="BF112" s="551"/>
      <c r="BG112" s="551"/>
      <c r="BH112" s="551"/>
      <c r="BI112" s="551"/>
      <c r="BJ112" s="551"/>
      <c r="BK112" s="551"/>
      <c r="BL112" s="551"/>
      <c r="BM112" s="551"/>
      <c r="BN112" s="551"/>
      <c r="BO112" s="551"/>
      <c r="BP112" s="551"/>
      <c r="BQ112" s="551"/>
      <c r="BR112" s="551"/>
      <c r="BS112" s="551"/>
      <c r="BT112" s="551"/>
      <c r="BU112" s="551"/>
      <c r="BV112" s="551"/>
      <c r="BW112" s="551"/>
      <c r="BX112" s="551"/>
      <c r="BY112" s="551"/>
      <c r="BZ112" s="551"/>
      <c r="CA112" s="551"/>
      <c r="CB112" s="551"/>
      <c r="CC112" s="551"/>
    </row>
    <row r="113" spans="1:220" ht="15" customHeight="1">
      <c r="A113" s="301"/>
      <c r="B113" s="590"/>
      <c r="C113" s="590"/>
      <c r="D113" s="591"/>
      <c r="E113" s="301"/>
      <c r="F113" s="301"/>
      <c r="G113" s="610"/>
      <c r="H113" s="611" t="s">
        <v>671</v>
      </c>
      <c r="I113" s="594">
        <f>I111</f>
        <v>150000</v>
      </c>
      <c r="J113" s="594">
        <f>J111</f>
        <v>150000</v>
      </c>
      <c r="K113" s="332"/>
      <c r="O113" s="220">
        <f>SUM(O111:O112)</f>
        <v>30000</v>
      </c>
      <c r="P113" s="219"/>
      <c r="Q113" s="220">
        <f>SUM(Q111:Q112)</f>
        <v>59114.54</v>
      </c>
      <c r="S113" s="220">
        <f>SUM(S111:S112)</f>
        <v>0</v>
      </c>
      <c r="U113" s="220">
        <f>SUM(U111:U112)</f>
        <v>0</v>
      </c>
      <c r="W113" s="220">
        <f>SUM(W111:W112)</f>
        <v>0</v>
      </c>
      <c r="Y113" s="197"/>
      <c r="Z113" s="551"/>
      <c r="AA113" s="551"/>
      <c r="AB113" s="551"/>
      <c r="AC113" s="551"/>
      <c r="AD113" s="551"/>
      <c r="AE113" s="551"/>
      <c r="AF113" s="551"/>
      <c r="AG113" s="551"/>
      <c r="AH113" s="551"/>
      <c r="AI113" s="551"/>
      <c r="AJ113" s="551"/>
      <c r="AK113" s="551"/>
      <c r="AL113" s="551"/>
      <c r="AM113" s="551"/>
      <c r="AN113" s="551"/>
      <c r="AO113" s="551"/>
      <c r="AP113" s="551"/>
      <c r="AQ113" s="551"/>
      <c r="AR113" s="551"/>
      <c r="AS113" s="551"/>
      <c r="AT113" s="551"/>
      <c r="AU113" s="551"/>
      <c r="AV113" s="551"/>
      <c r="AW113" s="551"/>
      <c r="AX113" s="551"/>
      <c r="AY113" s="551"/>
      <c r="AZ113" s="551"/>
      <c r="BA113" s="551"/>
      <c r="BB113" s="551"/>
      <c r="BC113" s="551"/>
      <c r="BD113" s="551"/>
      <c r="BE113" s="551"/>
      <c r="BF113" s="551"/>
      <c r="BG113" s="551"/>
      <c r="BH113" s="551"/>
      <c r="BI113" s="551"/>
      <c r="BJ113" s="551"/>
      <c r="BK113" s="551"/>
      <c r="BL113" s="551"/>
      <c r="BM113" s="551"/>
      <c r="BN113" s="551"/>
      <c r="BO113" s="551"/>
      <c r="BP113" s="551"/>
      <c r="BQ113" s="551"/>
      <c r="BR113" s="551"/>
      <c r="BS113" s="551"/>
      <c r="BT113" s="551"/>
      <c r="BU113" s="551"/>
      <c r="BV113" s="551"/>
      <c r="BW113" s="551"/>
      <c r="BX113" s="551"/>
      <c r="BY113" s="551"/>
      <c r="BZ113" s="551"/>
      <c r="CA113" s="551"/>
      <c r="CB113" s="551"/>
      <c r="CC113" s="551"/>
    </row>
    <row r="114" spans="1:220" ht="15" customHeight="1" thickBot="1">
      <c r="A114" s="301"/>
      <c r="B114" s="590"/>
      <c r="C114" s="590"/>
      <c r="D114" s="591"/>
      <c r="E114" s="301"/>
      <c r="F114" s="301"/>
      <c r="G114" s="590"/>
      <c r="H114" s="590"/>
      <c r="I114" s="592"/>
      <c r="J114" s="593"/>
      <c r="K114" s="204"/>
      <c r="O114" s="65"/>
      <c r="Q114" s="65"/>
      <c r="S114" s="65"/>
      <c r="U114" s="65"/>
      <c r="W114" s="65"/>
      <c r="Y114" s="197"/>
      <c r="Z114" s="551"/>
      <c r="AA114" s="551"/>
      <c r="AB114" s="551"/>
      <c r="AC114" s="551"/>
      <c r="AD114" s="551"/>
      <c r="AE114" s="551"/>
      <c r="AF114" s="551"/>
      <c r="AG114" s="551"/>
      <c r="AH114" s="551"/>
      <c r="AI114" s="551"/>
      <c r="AJ114" s="551"/>
      <c r="AK114" s="551"/>
      <c r="AL114" s="551"/>
      <c r="AM114" s="551"/>
      <c r="AN114" s="551"/>
      <c r="AO114" s="551"/>
      <c r="AP114" s="551"/>
      <c r="AQ114" s="551"/>
      <c r="AR114" s="551"/>
      <c r="AS114" s="551"/>
      <c r="AT114" s="551"/>
      <c r="AU114" s="551"/>
      <c r="AV114" s="551"/>
      <c r="AW114" s="551"/>
      <c r="AX114" s="551"/>
      <c r="AY114" s="551"/>
      <c r="AZ114" s="551"/>
      <c r="BA114" s="551"/>
      <c r="BB114" s="551"/>
      <c r="BC114" s="551"/>
      <c r="BD114" s="551"/>
      <c r="BE114" s="551"/>
      <c r="BF114" s="551"/>
      <c r="BG114" s="551"/>
      <c r="BH114" s="551"/>
      <c r="BI114" s="551"/>
      <c r="BJ114" s="551"/>
      <c r="BK114" s="551"/>
      <c r="BL114" s="551"/>
      <c r="BM114" s="551"/>
      <c r="BN114" s="551"/>
      <c r="BO114" s="551"/>
      <c r="BP114" s="551"/>
      <c r="BQ114" s="551"/>
      <c r="BR114" s="551"/>
      <c r="BS114" s="551"/>
      <c r="BT114" s="551"/>
      <c r="BU114" s="551"/>
      <c r="BV114" s="551"/>
      <c r="BW114" s="551"/>
      <c r="BX114" s="551"/>
      <c r="BY114" s="551"/>
      <c r="BZ114" s="551"/>
      <c r="CA114" s="551"/>
      <c r="CB114" s="551"/>
      <c r="CC114" s="551"/>
    </row>
    <row r="115" spans="1:220" s="99" customFormat="1" ht="21.75" thickBot="1">
      <c r="A115" s="615" t="s">
        <v>78</v>
      </c>
      <c r="B115" s="616"/>
      <c r="C115" s="616"/>
      <c r="D115" s="617"/>
      <c r="E115" s="616"/>
      <c r="F115" s="616"/>
      <c r="G115" s="616"/>
      <c r="H115" s="616"/>
      <c r="I115" s="618"/>
      <c r="J115" s="618"/>
      <c r="K115" s="327"/>
      <c r="O115" s="329"/>
      <c r="Q115" s="329"/>
      <c r="S115" s="329"/>
      <c r="U115" s="329"/>
      <c r="W115" s="329"/>
      <c r="Y115" s="663"/>
      <c r="Z115" s="584"/>
      <c r="AA115" s="584"/>
      <c r="AB115" s="584"/>
      <c r="AC115" s="584"/>
      <c r="AD115" s="584"/>
      <c r="AE115" s="584"/>
      <c r="AF115" s="584"/>
      <c r="AG115" s="584"/>
      <c r="AH115" s="584"/>
      <c r="AI115" s="584"/>
      <c r="AJ115" s="584"/>
      <c r="AK115" s="584"/>
      <c r="AL115" s="584"/>
      <c r="AM115" s="584"/>
      <c r="AN115" s="584"/>
      <c r="AO115" s="584"/>
      <c r="AP115" s="584"/>
      <c r="AQ115" s="584"/>
      <c r="AR115" s="584"/>
      <c r="AS115" s="584"/>
      <c r="AT115" s="584"/>
      <c r="AU115" s="584"/>
      <c r="AV115" s="584"/>
      <c r="AW115" s="584"/>
      <c r="AX115" s="584"/>
      <c r="AY115" s="584"/>
      <c r="AZ115" s="584"/>
      <c r="BA115" s="584"/>
      <c r="BB115" s="584"/>
      <c r="BC115" s="584"/>
      <c r="BD115" s="584"/>
      <c r="BE115" s="584"/>
      <c r="BF115" s="584"/>
      <c r="BG115" s="584"/>
      <c r="BH115" s="584"/>
      <c r="BI115" s="584"/>
      <c r="BJ115" s="584"/>
      <c r="BK115" s="584"/>
      <c r="BL115" s="584"/>
      <c r="BM115" s="584"/>
      <c r="BN115" s="584"/>
      <c r="BO115" s="584"/>
      <c r="BP115" s="584"/>
      <c r="BQ115" s="584"/>
      <c r="BR115" s="584"/>
      <c r="BS115" s="584"/>
      <c r="BT115" s="584"/>
      <c r="BU115" s="584"/>
      <c r="BV115" s="584"/>
      <c r="BW115" s="584"/>
      <c r="BX115" s="584"/>
      <c r="BY115" s="584"/>
      <c r="BZ115" s="584"/>
      <c r="CA115" s="584"/>
      <c r="CB115" s="584"/>
      <c r="CC115" s="584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  <c r="DK115" s="116"/>
      <c r="DL115" s="116"/>
      <c r="DM115" s="116"/>
      <c r="DN115" s="116"/>
      <c r="DO115" s="116"/>
      <c r="DP115" s="116"/>
      <c r="DQ115" s="116"/>
      <c r="DR115" s="116"/>
      <c r="DS115" s="116"/>
      <c r="DT115" s="116"/>
      <c r="DU115" s="116"/>
      <c r="DV115" s="116"/>
      <c r="DW115" s="116"/>
      <c r="DX115" s="116"/>
      <c r="DY115" s="116"/>
      <c r="DZ115" s="116"/>
      <c r="EA115" s="116"/>
      <c r="EB115" s="116"/>
      <c r="EC115" s="116"/>
      <c r="ED115" s="116"/>
      <c r="EE115" s="116"/>
      <c r="EF115" s="116"/>
      <c r="EG115" s="116"/>
      <c r="EH115" s="116"/>
      <c r="EI115" s="116"/>
      <c r="EJ115" s="116"/>
      <c r="EK115" s="116"/>
      <c r="EL115" s="116"/>
      <c r="EM115" s="116"/>
      <c r="EN115" s="116"/>
      <c r="EO115" s="116"/>
      <c r="EP115" s="116"/>
      <c r="EQ115" s="116"/>
      <c r="ER115" s="116"/>
      <c r="ES115" s="116"/>
      <c r="ET115" s="116"/>
      <c r="EU115" s="116"/>
      <c r="EV115" s="116"/>
      <c r="EW115" s="116"/>
      <c r="EX115" s="116"/>
      <c r="EY115" s="116"/>
      <c r="EZ115" s="116"/>
      <c r="FA115" s="116"/>
      <c r="FB115" s="116"/>
      <c r="FC115" s="116"/>
      <c r="FD115" s="116"/>
      <c r="FE115" s="116"/>
      <c r="FF115" s="116"/>
      <c r="FG115" s="116"/>
      <c r="FH115" s="116"/>
      <c r="FI115" s="116"/>
      <c r="FJ115" s="116"/>
      <c r="FK115" s="116"/>
      <c r="FL115" s="116"/>
      <c r="FM115" s="116"/>
      <c r="FN115" s="116"/>
      <c r="FO115" s="116"/>
      <c r="FP115" s="116"/>
      <c r="FQ115" s="116"/>
      <c r="FR115" s="116"/>
      <c r="FS115" s="116"/>
      <c r="FT115" s="116"/>
      <c r="FU115" s="116"/>
      <c r="FV115" s="116"/>
      <c r="FW115" s="116"/>
      <c r="FX115" s="116"/>
      <c r="FY115" s="116"/>
      <c r="FZ115" s="116"/>
      <c r="GA115" s="116"/>
      <c r="GB115" s="116"/>
      <c r="GC115" s="116"/>
      <c r="GD115" s="116"/>
      <c r="GE115" s="116"/>
      <c r="GF115" s="116"/>
      <c r="GG115" s="116"/>
      <c r="GH115" s="116"/>
      <c r="GI115" s="116"/>
      <c r="GJ115" s="116"/>
      <c r="GK115" s="116"/>
      <c r="GL115" s="116"/>
      <c r="GM115" s="116"/>
      <c r="GN115" s="116"/>
      <c r="GO115" s="116"/>
      <c r="GP115" s="116"/>
      <c r="GQ115" s="116"/>
      <c r="GR115" s="116"/>
      <c r="GS115" s="116"/>
      <c r="GT115" s="116"/>
      <c r="GU115" s="116"/>
      <c r="GV115" s="116"/>
      <c r="GW115" s="116"/>
      <c r="GX115" s="116"/>
      <c r="GY115" s="116"/>
      <c r="GZ115" s="116"/>
      <c r="HA115" s="116"/>
      <c r="HB115" s="116"/>
      <c r="HC115" s="116"/>
      <c r="HD115" s="116"/>
      <c r="HE115" s="116"/>
      <c r="HF115" s="116"/>
      <c r="HG115" s="116"/>
      <c r="HH115" s="116"/>
      <c r="HI115" s="116"/>
      <c r="HJ115" s="116"/>
      <c r="HK115" s="116"/>
      <c r="HL115" s="116"/>
    </row>
    <row r="116" spans="1:220" s="25" customFormat="1" ht="45" customHeight="1" thickBot="1">
      <c r="A116" s="339">
        <v>623</v>
      </c>
      <c r="B116" s="287" t="s">
        <v>50</v>
      </c>
      <c r="C116" s="287" t="s">
        <v>51</v>
      </c>
      <c r="D116" s="288" t="s">
        <v>332</v>
      </c>
      <c r="E116" s="612">
        <v>105</v>
      </c>
      <c r="F116" s="612" t="s">
        <v>18</v>
      </c>
      <c r="G116" s="287" t="s">
        <v>42</v>
      </c>
      <c r="H116" s="287" t="s">
        <v>271</v>
      </c>
      <c r="I116" s="613">
        <v>70000</v>
      </c>
      <c r="J116" s="614">
        <v>70000</v>
      </c>
      <c r="K116" s="330"/>
      <c r="L116" s="325" t="s">
        <v>571</v>
      </c>
      <c r="M116" s="56" t="s">
        <v>589</v>
      </c>
      <c r="N116" s="652"/>
      <c r="O116" s="472">
        <v>14000</v>
      </c>
      <c r="P116" s="189" t="s">
        <v>642</v>
      </c>
      <c r="Q116" s="330"/>
      <c r="R116" s="69"/>
      <c r="S116" s="330"/>
      <c r="T116" s="69"/>
      <c r="U116" s="330"/>
      <c r="V116" s="69"/>
      <c r="W116" s="330"/>
      <c r="X116" s="55"/>
      <c r="Y116" s="660">
        <f>O116+Q116+S116+U116+W116</f>
        <v>14000</v>
      </c>
      <c r="Z116" s="551"/>
      <c r="AA116" s="551"/>
      <c r="AB116" s="551"/>
      <c r="AC116" s="551"/>
      <c r="AD116" s="551"/>
      <c r="AE116" s="551"/>
      <c r="AF116" s="551"/>
      <c r="AG116" s="551"/>
      <c r="AH116" s="551"/>
      <c r="AI116" s="551"/>
      <c r="AJ116" s="551"/>
      <c r="AK116" s="551"/>
      <c r="AL116" s="551"/>
      <c r="AM116" s="551"/>
      <c r="AN116" s="551"/>
      <c r="AO116" s="551"/>
      <c r="AP116" s="551"/>
      <c r="AQ116" s="551"/>
      <c r="AR116" s="551"/>
      <c r="AS116" s="551"/>
      <c r="AT116" s="551"/>
      <c r="AU116" s="551"/>
      <c r="AV116" s="551"/>
      <c r="AW116" s="551"/>
      <c r="AX116" s="551"/>
      <c r="AY116" s="551"/>
      <c r="AZ116" s="551"/>
      <c r="BA116" s="551"/>
      <c r="BB116" s="551"/>
      <c r="BC116" s="551"/>
      <c r="BD116" s="551"/>
      <c r="BE116" s="551"/>
      <c r="BF116" s="551"/>
      <c r="BG116" s="551"/>
      <c r="BH116" s="551"/>
      <c r="BI116" s="551"/>
      <c r="BJ116" s="551"/>
      <c r="BK116" s="551"/>
      <c r="BL116" s="551"/>
      <c r="BM116" s="551"/>
      <c r="BN116" s="551"/>
      <c r="BO116" s="551"/>
      <c r="BP116" s="551"/>
      <c r="BQ116" s="551"/>
      <c r="BR116" s="551"/>
      <c r="BS116" s="551"/>
      <c r="BT116" s="551"/>
      <c r="BU116" s="551"/>
      <c r="BV116" s="551"/>
      <c r="BW116" s="551"/>
      <c r="BX116" s="551"/>
      <c r="BY116" s="551"/>
      <c r="BZ116" s="551"/>
      <c r="CA116" s="551"/>
      <c r="CB116" s="551"/>
      <c r="CC116" s="55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</row>
    <row r="117" spans="1:220" ht="15" customHeight="1">
      <c r="A117" s="301"/>
      <c r="B117" s="590"/>
      <c r="C117" s="590"/>
      <c r="D117" s="591"/>
      <c r="E117" s="301"/>
      <c r="F117" s="301"/>
      <c r="G117" s="166"/>
      <c r="H117" s="166"/>
      <c r="I117" s="619"/>
      <c r="J117" s="349"/>
      <c r="K117" s="65"/>
      <c r="O117" s="65"/>
      <c r="Q117" s="65"/>
      <c r="S117" s="65"/>
      <c r="U117" s="65"/>
      <c r="W117" s="65"/>
      <c r="Y117" s="197"/>
      <c r="Z117" s="551"/>
      <c r="AA117" s="551"/>
      <c r="AB117" s="551"/>
      <c r="AC117" s="551"/>
      <c r="AD117" s="551"/>
      <c r="AE117" s="551"/>
      <c r="AF117" s="551"/>
      <c r="AG117" s="551"/>
      <c r="AH117" s="551"/>
      <c r="AI117" s="551"/>
      <c r="AJ117" s="551"/>
      <c r="AK117" s="551"/>
      <c r="AL117" s="551"/>
      <c r="AM117" s="551"/>
      <c r="AN117" s="551"/>
      <c r="AO117" s="551"/>
      <c r="AP117" s="551"/>
      <c r="AQ117" s="551"/>
      <c r="AR117" s="551"/>
      <c r="AS117" s="551"/>
      <c r="AT117" s="551"/>
      <c r="AU117" s="551"/>
      <c r="AV117" s="551"/>
      <c r="AW117" s="551"/>
      <c r="AX117" s="551"/>
      <c r="AY117" s="551"/>
      <c r="AZ117" s="551"/>
      <c r="BA117" s="551"/>
      <c r="BB117" s="551"/>
      <c r="BC117" s="551"/>
      <c r="BD117" s="551"/>
      <c r="BE117" s="551"/>
      <c r="BF117" s="551"/>
      <c r="BG117" s="551"/>
      <c r="BH117" s="551"/>
      <c r="BI117" s="551"/>
      <c r="BJ117" s="551"/>
      <c r="BK117" s="551"/>
      <c r="BL117" s="551"/>
      <c r="BM117" s="551"/>
      <c r="BN117" s="551"/>
      <c r="BO117" s="551"/>
      <c r="BP117" s="551"/>
      <c r="BQ117" s="551"/>
      <c r="BR117" s="551"/>
      <c r="BS117" s="551"/>
      <c r="BT117" s="551"/>
      <c r="BU117" s="551"/>
      <c r="BV117" s="551"/>
      <c r="BW117" s="551"/>
      <c r="BX117" s="551"/>
      <c r="BY117" s="551"/>
      <c r="BZ117" s="551"/>
      <c r="CA117" s="551"/>
      <c r="CB117" s="551"/>
      <c r="CC117" s="551"/>
    </row>
    <row r="118" spans="1:220" ht="15" customHeight="1">
      <c r="A118" s="301"/>
      <c r="B118" s="590"/>
      <c r="C118" s="590"/>
      <c r="D118" s="591"/>
      <c r="E118" s="301"/>
      <c r="F118" s="301"/>
      <c r="G118" s="166"/>
      <c r="H118" s="268" t="s">
        <v>671</v>
      </c>
      <c r="I118" s="594">
        <f>I116</f>
        <v>70000</v>
      </c>
      <c r="J118" s="594">
        <f>J116</f>
        <v>70000</v>
      </c>
      <c r="K118" s="332"/>
      <c r="O118" s="220">
        <f>SUM(O116:O117)</f>
        <v>14000</v>
      </c>
      <c r="P118" s="219"/>
      <c r="Q118" s="220">
        <f>SUM(Q116:Q117)</f>
        <v>0</v>
      </c>
      <c r="R118" s="219"/>
      <c r="S118" s="220">
        <f>SUM(S116:S117)</f>
        <v>0</v>
      </c>
      <c r="T118" s="219"/>
      <c r="U118" s="220">
        <f>SUM(U116:U117)</f>
        <v>0</v>
      </c>
      <c r="W118" s="220">
        <f>SUM(W116:W117)</f>
        <v>0</v>
      </c>
      <c r="Y118" s="197"/>
      <c r="Z118" s="551"/>
      <c r="AA118" s="551"/>
      <c r="AB118" s="551"/>
      <c r="AC118" s="551"/>
      <c r="AD118" s="551"/>
      <c r="AE118" s="551"/>
      <c r="AF118" s="551"/>
      <c r="AG118" s="551"/>
      <c r="AH118" s="551"/>
      <c r="AI118" s="551"/>
      <c r="AJ118" s="551"/>
      <c r="AK118" s="551"/>
      <c r="AL118" s="551"/>
      <c r="AM118" s="551"/>
      <c r="AN118" s="551"/>
      <c r="AO118" s="551"/>
      <c r="AP118" s="551"/>
      <c r="AQ118" s="551"/>
      <c r="AR118" s="551"/>
      <c r="AS118" s="551"/>
      <c r="AT118" s="551"/>
      <c r="AU118" s="551"/>
      <c r="AV118" s="551"/>
      <c r="AW118" s="551"/>
      <c r="AX118" s="551"/>
      <c r="AY118" s="551"/>
      <c r="AZ118" s="551"/>
      <c r="BA118" s="551"/>
      <c r="BB118" s="551"/>
      <c r="BC118" s="551"/>
      <c r="BD118" s="551"/>
      <c r="BE118" s="551"/>
      <c r="BF118" s="551"/>
      <c r="BG118" s="551"/>
      <c r="BH118" s="551"/>
      <c r="BI118" s="551"/>
      <c r="BJ118" s="551"/>
      <c r="BK118" s="551"/>
      <c r="BL118" s="551"/>
      <c r="BM118" s="551"/>
      <c r="BN118" s="551"/>
      <c r="BO118" s="551"/>
      <c r="BP118" s="551"/>
      <c r="BQ118" s="551"/>
      <c r="BR118" s="551"/>
      <c r="BS118" s="551"/>
      <c r="BT118" s="551"/>
      <c r="BU118" s="551"/>
      <c r="BV118" s="551"/>
      <c r="BW118" s="551"/>
      <c r="BX118" s="551"/>
      <c r="BY118" s="551"/>
      <c r="BZ118" s="551"/>
      <c r="CA118" s="551"/>
      <c r="CB118" s="551"/>
      <c r="CC118" s="551"/>
    </row>
    <row r="119" spans="1:220" ht="15" customHeight="1" thickBot="1">
      <c r="A119" s="301"/>
      <c r="B119" s="590"/>
      <c r="C119" s="590"/>
      <c r="D119" s="591"/>
      <c r="E119" s="301"/>
      <c r="F119" s="301"/>
      <c r="G119" s="166"/>
      <c r="H119" s="166"/>
      <c r="I119" s="619"/>
      <c r="J119" s="349"/>
      <c r="K119" s="65"/>
      <c r="O119" s="65"/>
      <c r="Q119" s="65"/>
      <c r="S119" s="65"/>
      <c r="U119" s="65"/>
      <c r="W119" s="65"/>
      <c r="Y119" s="197"/>
      <c r="Z119" s="551"/>
      <c r="AA119" s="551"/>
      <c r="AB119" s="551"/>
      <c r="AC119" s="551"/>
      <c r="AD119" s="551"/>
      <c r="AE119" s="551"/>
      <c r="AF119" s="551"/>
      <c r="AG119" s="551"/>
      <c r="AH119" s="551"/>
      <c r="AI119" s="551"/>
      <c r="AJ119" s="551"/>
      <c r="AK119" s="551"/>
      <c r="AL119" s="551"/>
      <c r="AM119" s="551"/>
      <c r="AN119" s="551"/>
      <c r="AO119" s="551"/>
      <c r="AP119" s="551"/>
      <c r="AQ119" s="551"/>
      <c r="AR119" s="551"/>
      <c r="AS119" s="551"/>
      <c r="AT119" s="551"/>
      <c r="AU119" s="551"/>
      <c r="AV119" s="551"/>
      <c r="AW119" s="551"/>
      <c r="AX119" s="551"/>
      <c r="AY119" s="551"/>
      <c r="AZ119" s="551"/>
      <c r="BA119" s="551"/>
      <c r="BB119" s="551"/>
      <c r="BC119" s="551"/>
      <c r="BD119" s="551"/>
      <c r="BE119" s="551"/>
      <c r="BF119" s="551"/>
      <c r="BG119" s="551"/>
      <c r="BH119" s="551"/>
      <c r="BI119" s="551"/>
      <c r="BJ119" s="551"/>
      <c r="BK119" s="551"/>
      <c r="BL119" s="551"/>
      <c r="BM119" s="551"/>
      <c r="BN119" s="551"/>
      <c r="BO119" s="551"/>
      <c r="BP119" s="551"/>
      <c r="BQ119" s="551"/>
      <c r="BR119" s="551"/>
      <c r="BS119" s="551"/>
      <c r="BT119" s="551"/>
      <c r="BU119" s="551"/>
      <c r="BV119" s="551"/>
      <c r="BW119" s="551"/>
      <c r="BX119" s="551"/>
      <c r="BY119" s="551"/>
      <c r="BZ119" s="551"/>
      <c r="CA119" s="551"/>
      <c r="CB119" s="551"/>
      <c r="CC119" s="551"/>
    </row>
    <row r="120" spans="1:220" ht="34.5" customHeight="1" thickBot="1">
      <c r="A120" s="301"/>
      <c r="B120" s="590"/>
      <c r="C120" s="590"/>
      <c r="D120" s="591"/>
      <c r="E120" s="301"/>
      <c r="F120" s="301"/>
      <c r="G120" s="166"/>
      <c r="H120" s="165" t="s">
        <v>152</v>
      </c>
      <c r="I120" s="383">
        <f>I118+I113+I109+I54+I48+I40+I29+I24</f>
        <v>24760000</v>
      </c>
      <c r="J120" s="383">
        <f>J118+J113+J109+J54+J48+J40+J29+J24</f>
        <v>24796000</v>
      </c>
      <c r="K120" s="65"/>
      <c r="O120" s="220">
        <f>O118+O113+O109+O54+O40+O29+O24+O48</f>
        <v>5151000</v>
      </c>
      <c r="P120" s="219"/>
      <c r="Q120" s="220">
        <f>Q118+Q113+Q109+Q54+Q40+Q29+Q24+Q48</f>
        <v>3906753.6</v>
      </c>
      <c r="S120" s="220">
        <f>S118+S113+S109+S54+S40+S29+S24+S48</f>
        <v>2300390.4000000004</v>
      </c>
      <c r="U120" s="220">
        <f>U118+U113+U109+U54+U40+U29+U24+U48</f>
        <v>731667.57</v>
      </c>
      <c r="W120" s="220">
        <f>W118+W113+W109+W54+W40+W29+W24+W48</f>
        <v>77817.540000000008</v>
      </c>
      <c r="Y120" s="662">
        <f>O120+Q120+S120+U120+W120</f>
        <v>12167629.109999999</v>
      </c>
      <c r="Z120" s="551"/>
      <c r="AA120" s="551"/>
      <c r="AB120" s="551"/>
      <c r="AC120" s="551"/>
      <c r="AD120" s="551"/>
      <c r="AE120" s="551"/>
      <c r="AF120" s="551"/>
      <c r="AG120" s="551"/>
      <c r="AH120" s="551"/>
      <c r="AI120" s="551"/>
      <c r="AJ120" s="551"/>
      <c r="AK120" s="551"/>
      <c r="AL120" s="551"/>
      <c r="AM120" s="551"/>
      <c r="AN120" s="551"/>
      <c r="AO120" s="551"/>
      <c r="AP120" s="551"/>
      <c r="AQ120" s="551"/>
      <c r="AR120" s="551"/>
      <c r="AS120" s="551"/>
      <c r="AT120" s="551"/>
      <c r="AU120" s="551"/>
      <c r="AV120" s="551"/>
      <c r="AW120" s="551"/>
      <c r="AX120" s="551"/>
      <c r="AY120" s="551"/>
      <c r="AZ120" s="551"/>
      <c r="BA120" s="551"/>
      <c r="BB120" s="551"/>
      <c r="BC120" s="551"/>
      <c r="BD120" s="551"/>
      <c r="BE120" s="551"/>
      <c r="BF120" s="551"/>
      <c r="BG120" s="551"/>
      <c r="BH120" s="551"/>
      <c r="BI120" s="551"/>
      <c r="BJ120" s="551"/>
      <c r="BK120" s="551"/>
      <c r="BL120" s="551"/>
      <c r="BM120" s="551"/>
      <c r="BN120" s="551"/>
      <c r="BO120" s="551"/>
      <c r="BP120" s="551"/>
      <c r="BQ120" s="551"/>
      <c r="BR120" s="551"/>
      <c r="BS120" s="551"/>
      <c r="BT120" s="551"/>
      <c r="BU120" s="551"/>
      <c r="BV120" s="551"/>
      <c r="BW120" s="551"/>
      <c r="BX120" s="551"/>
      <c r="BY120" s="551"/>
      <c r="BZ120" s="551"/>
      <c r="CA120" s="551"/>
      <c r="CB120" s="551"/>
      <c r="CC120" s="551"/>
    </row>
    <row r="121" spans="1:220" ht="25.5" customHeight="1" thickBot="1">
      <c r="A121" s="301"/>
      <c r="B121" s="590"/>
      <c r="C121" s="590"/>
      <c r="D121" s="591"/>
      <c r="E121" s="301"/>
      <c r="F121" s="301"/>
      <c r="G121" s="590"/>
      <c r="H121" s="221"/>
      <c r="I121" s="643"/>
      <c r="J121" s="644"/>
      <c r="K121" s="65"/>
      <c r="O121" s="65"/>
      <c r="Q121" s="65"/>
      <c r="S121" s="65"/>
      <c r="U121" s="65"/>
      <c r="W121" s="65"/>
      <c r="Y121" s="197"/>
      <c r="Z121" s="551"/>
      <c r="AA121" s="551"/>
      <c r="AB121" s="551"/>
      <c r="AC121" s="551"/>
      <c r="AD121" s="551"/>
      <c r="AE121" s="551"/>
      <c r="AF121" s="551"/>
      <c r="AG121" s="551"/>
      <c r="AH121" s="551"/>
      <c r="AI121" s="551"/>
      <c r="AJ121" s="551"/>
      <c r="AK121" s="551"/>
      <c r="AL121" s="551"/>
      <c r="AM121" s="551"/>
      <c r="AN121" s="551"/>
      <c r="AO121" s="551"/>
      <c r="AP121" s="551"/>
      <c r="AQ121" s="551"/>
      <c r="AR121" s="551"/>
      <c r="AS121" s="551"/>
      <c r="AT121" s="551"/>
      <c r="AU121" s="551"/>
      <c r="AV121" s="551"/>
      <c r="AW121" s="551"/>
      <c r="AX121" s="551"/>
      <c r="AY121" s="551"/>
      <c r="AZ121" s="551"/>
      <c r="BA121" s="551"/>
      <c r="BB121" s="551"/>
      <c r="BC121" s="551"/>
      <c r="BD121" s="551"/>
      <c r="BE121" s="551"/>
      <c r="BF121" s="551"/>
      <c r="BG121" s="551"/>
      <c r="BH121" s="551"/>
      <c r="BI121" s="551"/>
      <c r="BJ121" s="551"/>
      <c r="BK121" s="551"/>
      <c r="BL121" s="551"/>
      <c r="BM121" s="551"/>
      <c r="BN121" s="551"/>
      <c r="BO121" s="551"/>
      <c r="BP121" s="551"/>
      <c r="BQ121" s="551"/>
      <c r="BR121" s="551"/>
      <c r="BS121" s="551"/>
      <c r="BT121" s="551"/>
      <c r="BU121" s="551"/>
      <c r="BV121" s="551"/>
      <c r="BW121" s="551"/>
      <c r="BX121" s="551"/>
      <c r="BY121" s="551"/>
      <c r="BZ121" s="551"/>
      <c r="CA121" s="551"/>
      <c r="CB121" s="551"/>
      <c r="CC121" s="551"/>
    </row>
    <row r="122" spans="1:220" s="100" customFormat="1" ht="21">
      <c r="A122" s="620" t="s">
        <v>77</v>
      </c>
      <c r="B122" s="621"/>
      <c r="C122" s="621"/>
      <c r="D122" s="622"/>
      <c r="E122" s="621"/>
      <c r="F122" s="621"/>
      <c r="G122" s="621"/>
      <c r="H122" s="621"/>
      <c r="I122" s="623"/>
      <c r="J122" s="623"/>
      <c r="K122" s="333"/>
      <c r="L122" s="156"/>
      <c r="O122" s="327"/>
      <c r="Q122" s="327"/>
      <c r="S122" s="327"/>
      <c r="U122" s="327"/>
      <c r="W122" s="327"/>
      <c r="Y122" s="653"/>
      <c r="Z122" s="584"/>
      <c r="AA122" s="584"/>
      <c r="AB122" s="584"/>
      <c r="AC122" s="584"/>
      <c r="AD122" s="584"/>
      <c r="AE122" s="584"/>
      <c r="AF122" s="584"/>
      <c r="AG122" s="584"/>
      <c r="AH122" s="584"/>
      <c r="AI122" s="584"/>
      <c r="AJ122" s="584"/>
      <c r="AK122" s="584"/>
      <c r="AL122" s="584"/>
      <c r="AM122" s="584"/>
      <c r="AN122" s="584"/>
      <c r="AO122" s="584"/>
      <c r="AP122" s="584"/>
      <c r="AQ122" s="584"/>
      <c r="AR122" s="584"/>
      <c r="AS122" s="584"/>
      <c r="AT122" s="584"/>
      <c r="AU122" s="584"/>
      <c r="AV122" s="584"/>
      <c r="AW122" s="584"/>
      <c r="AX122" s="584"/>
      <c r="AY122" s="584"/>
      <c r="AZ122" s="584"/>
      <c r="BA122" s="584"/>
      <c r="BB122" s="584"/>
      <c r="BC122" s="584"/>
      <c r="BD122" s="584"/>
      <c r="BE122" s="584"/>
      <c r="BF122" s="584"/>
      <c r="BG122" s="584"/>
      <c r="BH122" s="584"/>
      <c r="BI122" s="584"/>
      <c r="BJ122" s="584"/>
      <c r="BK122" s="584"/>
      <c r="BL122" s="584"/>
      <c r="BM122" s="584"/>
      <c r="BN122" s="584"/>
      <c r="BO122" s="584"/>
      <c r="BP122" s="584"/>
      <c r="BQ122" s="584"/>
      <c r="BR122" s="584"/>
      <c r="BS122" s="584"/>
      <c r="BT122" s="584"/>
      <c r="BU122" s="584"/>
      <c r="BV122" s="584"/>
      <c r="BW122" s="584"/>
      <c r="BX122" s="584"/>
      <c r="BY122" s="584"/>
      <c r="BZ122" s="584"/>
      <c r="CA122" s="584"/>
      <c r="CB122" s="584"/>
      <c r="CC122" s="584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  <c r="DK122" s="116"/>
      <c r="DL122" s="116"/>
      <c r="DM122" s="116"/>
      <c r="DN122" s="116"/>
      <c r="DO122" s="116"/>
      <c r="DP122" s="116"/>
      <c r="DQ122" s="116"/>
      <c r="DR122" s="116"/>
      <c r="DS122" s="116"/>
      <c r="DT122" s="116"/>
      <c r="DU122" s="116"/>
      <c r="DV122" s="116"/>
      <c r="DW122" s="116"/>
      <c r="DX122" s="116"/>
      <c r="DY122" s="116"/>
      <c r="DZ122" s="116"/>
      <c r="EA122" s="116"/>
      <c r="EB122" s="116"/>
      <c r="EC122" s="116"/>
      <c r="ED122" s="116"/>
      <c r="EE122" s="116"/>
      <c r="EF122" s="116"/>
      <c r="EG122" s="116"/>
      <c r="EH122" s="116"/>
      <c r="EI122" s="116"/>
      <c r="EJ122" s="116"/>
      <c r="EK122" s="116"/>
      <c r="EL122" s="116"/>
      <c r="EM122" s="116"/>
      <c r="EN122" s="116"/>
      <c r="EO122" s="116"/>
      <c r="EP122" s="116"/>
      <c r="EQ122" s="116"/>
      <c r="ER122" s="116"/>
      <c r="ES122" s="116"/>
      <c r="ET122" s="116"/>
      <c r="EU122" s="116"/>
      <c r="EV122" s="116"/>
      <c r="EW122" s="116"/>
      <c r="EX122" s="116"/>
      <c r="EY122" s="116"/>
      <c r="EZ122" s="116"/>
      <c r="FA122" s="116"/>
      <c r="FB122" s="116"/>
      <c r="FC122" s="116"/>
      <c r="FD122" s="116"/>
      <c r="FE122" s="116"/>
      <c r="FF122" s="116"/>
      <c r="FG122" s="116"/>
      <c r="FH122" s="116"/>
      <c r="FI122" s="116"/>
      <c r="FJ122" s="116"/>
      <c r="FK122" s="116"/>
      <c r="FL122" s="116"/>
      <c r="FM122" s="116"/>
      <c r="FN122" s="116"/>
      <c r="FO122" s="116"/>
      <c r="FP122" s="116"/>
      <c r="FQ122" s="116"/>
      <c r="FR122" s="116"/>
      <c r="FS122" s="116"/>
      <c r="FT122" s="116"/>
      <c r="FU122" s="116"/>
      <c r="FV122" s="116"/>
      <c r="FW122" s="116"/>
      <c r="FX122" s="116"/>
      <c r="FY122" s="116"/>
      <c r="FZ122" s="116"/>
      <c r="GA122" s="116"/>
      <c r="GB122" s="116"/>
      <c r="GC122" s="116"/>
      <c r="GD122" s="116"/>
      <c r="GE122" s="116"/>
      <c r="GF122" s="116"/>
      <c r="GG122" s="116"/>
      <c r="GH122" s="116"/>
      <c r="GI122" s="116"/>
      <c r="GJ122" s="116"/>
      <c r="GK122" s="116"/>
      <c r="GL122" s="116"/>
      <c r="GM122" s="116"/>
      <c r="GN122" s="116"/>
      <c r="GO122" s="116"/>
      <c r="GP122" s="116"/>
      <c r="GQ122" s="116"/>
      <c r="GR122" s="116"/>
      <c r="GS122" s="116"/>
      <c r="GT122" s="116"/>
      <c r="GU122" s="116"/>
      <c r="GV122" s="116"/>
      <c r="GW122" s="116"/>
      <c r="GX122" s="116"/>
      <c r="GY122" s="116"/>
      <c r="GZ122" s="116"/>
      <c r="HA122" s="116"/>
      <c r="HB122" s="116"/>
      <c r="HC122" s="116"/>
      <c r="HD122" s="116"/>
      <c r="HE122" s="116"/>
      <c r="HF122" s="116"/>
      <c r="HG122" s="116"/>
      <c r="HH122" s="116"/>
      <c r="HI122" s="116"/>
      <c r="HJ122" s="116"/>
      <c r="HK122" s="116"/>
      <c r="HL122" s="116"/>
    </row>
    <row r="123" spans="1:220" s="393" customFormat="1" ht="21.75" thickBot="1">
      <c r="A123" s="708" t="s">
        <v>53</v>
      </c>
      <c r="B123" s="709"/>
      <c r="C123" s="624"/>
      <c r="D123" s="625"/>
      <c r="E123" s="626"/>
      <c r="F123" s="626"/>
      <c r="G123" s="626"/>
      <c r="H123" s="626"/>
      <c r="I123" s="627"/>
      <c r="J123" s="627"/>
      <c r="K123" s="392"/>
      <c r="O123" s="394"/>
      <c r="Q123" s="394"/>
      <c r="S123" s="394"/>
      <c r="U123" s="394"/>
      <c r="W123" s="394"/>
      <c r="Y123" s="654"/>
      <c r="Z123" s="584"/>
      <c r="AA123" s="584"/>
      <c r="AB123" s="584"/>
      <c r="AC123" s="584"/>
      <c r="AD123" s="584"/>
      <c r="AE123" s="584"/>
      <c r="AF123" s="584"/>
      <c r="AG123" s="584"/>
      <c r="AH123" s="584"/>
      <c r="AI123" s="584"/>
      <c r="AJ123" s="584"/>
      <c r="AK123" s="584"/>
      <c r="AL123" s="584"/>
      <c r="AM123" s="584"/>
      <c r="AN123" s="584"/>
      <c r="AO123" s="584"/>
      <c r="AP123" s="584"/>
      <c r="AQ123" s="584"/>
      <c r="AR123" s="584"/>
      <c r="AS123" s="584"/>
      <c r="AT123" s="584"/>
      <c r="AU123" s="584"/>
      <c r="AV123" s="584"/>
      <c r="AW123" s="584"/>
      <c r="AX123" s="584"/>
      <c r="AY123" s="584"/>
      <c r="AZ123" s="584"/>
      <c r="BA123" s="584"/>
      <c r="BB123" s="584"/>
      <c r="BC123" s="584"/>
      <c r="BD123" s="584"/>
      <c r="BE123" s="584"/>
      <c r="BF123" s="584"/>
      <c r="BG123" s="584"/>
      <c r="BH123" s="584"/>
      <c r="BI123" s="584"/>
      <c r="BJ123" s="584"/>
      <c r="BK123" s="584"/>
      <c r="BL123" s="584"/>
      <c r="BM123" s="584"/>
      <c r="BN123" s="584"/>
      <c r="BO123" s="584"/>
      <c r="BP123" s="584"/>
      <c r="BQ123" s="584"/>
      <c r="BR123" s="584"/>
      <c r="BS123" s="584"/>
      <c r="BT123" s="584"/>
      <c r="BU123" s="584"/>
      <c r="BV123" s="584"/>
      <c r="BW123" s="584"/>
      <c r="BX123" s="584"/>
      <c r="BY123" s="584"/>
      <c r="BZ123" s="584"/>
      <c r="CA123" s="584"/>
      <c r="CB123" s="584"/>
      <c r="CC123" s="584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  <c r="DK123" s="116"/>
      <c r="DL123" s="116"/>
      <c r="DM123" s="116"/>
      <c r="DN123" s="116"/>
      <c r="DO123" s="116"/>
      <c r="DP123" s="116"/>
      <c r="DQ123" s="116"/>
      <c r="DR123" s="116"/>
      <c r="DS123" s="116"/>
      <c r="DT123" s="116"/>
      <c r="DU123" s="116"/>
      <c r="DV123" s="116"/>
      <c r="DW123" s="116"/>
      <c r="DX123" s="116"/>
      <c r="DY123" s="116"/>
      <c r="DZ123" s="116"/>
      <c r="EA123" s="116"/>
      <c r="EB123" s="116"/>
      <c r="EC123" s="116"/>
      <c r="ED123" s="116"/>
      <c r="EE123" s="116"/>
      <c r="EF123" s="116"/>
      <c r="EG123" s="116"/>
      <c r="EH123" s="116"/>
      <c r="EI123" s="116"/>
      <c r="EJ123" s="116"/>
      <c r="EK123" s="116"/>
      <c r="EL123" s="116"/>
      <c r="EM123" s="116"/>
      <c r="EN123" s="116"/>
      <c r="EO123" s="116"/>
      <c r="EP123" s="116"/>
      <c r="EQ123" s="116"/>
      <c r="ER123" s="116"/>
      <c r="ES123" s="116"/>
      <c r="ET123" s="116"/>
      <c r="EU123" s="116"/>
      <c r="EV123" s="116"/>
      <c r="EW123" s="116"/>
      <c r="EX123" s="116"/>
      <c r="EY123" s="116"/>
      <c r="EZ123" s="116"/>
      <c r="FA123" s="116"/>
      <c r="FB123" s="116"/>
      <c r="FC123" s="116"/>
      <c r="FD123" s="116"/>
      <c r="FE123" s="116"/>
      <c r="FF123" s="116"/>
      <c r="FG123" s="116"/>
      <c r="FH123" s="116"/>
      <c r="FI123" s="116"/>
      <c r="FJ123" s="116"/>
      <c r="FK123" s="116"/>
      <c r="FL123" s="116"/>
      <c r="FM123" s="116"/>
      <c r="FN123" s="116"/>
      <c r="FO123" s="116"/>
      <c r="FP123" s="116"/>
      <c r="FQ123" s="116"/>
      <c r="FR123" s="116"/>
      <c r="FS123" s="116"/>
      <c r="FT123" s="116"/>
      <c r="FU123" s="116"/>
      <c r="FV123" s="116"/>
      <c r="FW123" s="116"/>
      <c r="FX123" s="116"/>
      <c r="FY123" s="116"/>
      <c r="FZ123" s="116"/>
      <c r="GA123" s="116"/>
      <c r="GB123" s="116"/>
      <c r="GC123" s="116"/>
      <c r="GD123" s="116"/>
      <c r="GE123" s="116"/>
      <c r="GF123" s="116"/>
      <c r="GG123" s="116"/>
      <c r="GH123" s="116"/>
      <c r="GI123" s="116"/>
      <c r="GJ123" s="116"/>
      <c r="GK123" s="116"/>
      <c r="GL123" s="116"/>
      <c r="GM123" s="116"/>
      <c r="GN123" s="116"/>
      <c r="GO123" s="116"/>
      <c r="GP123" s="116"/>
      <c r="GQ123" s="116"/>
      <c r="GR123" s="116"/>
      <c r="GS123" s="116"/>
      <c r="GT123" s="116"/>
      <c r="GU123" s="116"/>
      <c r="GV123" s="116"/>
      <c r="GW123" s="116"/>
      <c r="GX123" s="116"/>
      <c r="GY123" s="116"/>
      <c r="GZ123" s="116"/>
      <c r="HA123" s="116"/>
      <c r="HB123" s="116"/>
      <c r="HC123" s="116"/>
      <c r="HD123" s="116"/>
      <c r="HE123" s="116"/>
      <c r="HF123" s="116"/>
      <c r="HG123" s="116"/>
      <c r="HH123" s="116"/>
      <c r="HI123" s="116"/>
      <c r="HJ123" s="116"/>
      <c r="HK123" s="116"/>
      <c r="HL123" s="116"/>
    </row>
    <row r="124" spans="1:220" ht="45" customHeight="1">
      <c r="A124" s="176">
        <v>666</v>
      </c>
      <c r="B124" s="260" t="s">
        <v>54</v>
      </c>
      <c r="C124" s="260" t="s">
        <v>1140</v>
      </c>
      <c r="D124" s="261" t="s">
        <v>1386</v>
      </c>
      <c r="E124" s="282" t="s">
        <v>55</v>
      </c>
      <c r="F124" s="282" t="s">
        <v>5</v>
      </c>
      <c r="G124" s="260" t="s">
        <v>6</v>
      </c>
      <c r="H124" s="260"/>
      <c r="I124" s="585">
        <v>900000</v>
      </c>
      <c r="J124" s="595">
        <v>900000</v>
      </c>
      <c r="K124" s="75"/>
      <c r="L124" s="531" t="s">
        <v>570</v>
      </c>
      <c r="M124" s="418" t="s">
        <v>596</v>
      </c>
      <c r="N124" s="230" t="s">
        <v>615</v>
      </c>
      <c r="O124" s="473">
        <v>180000</v>
      </c>
      <c r="P124" s="231" t="s">
        <v>643</v>
      </c>
      <c r="Q124" s="391"/>
      <c r="R124" s="179"/>
      <c r="S124" s="391"/>
      <c r="T124" s="229"/>
      <c r="U124" s="391"/>
      <c r="V124" s="146"/>
      <c r="W124" s="391"/>
      <c r="X124" s="146"/>
      <c r="Y124" s="655">
        <f t="shared" ref="Y124:Y136" si="6">O124+Q124+S124+U124+W124</f>
        <v>180000</v>
      </c>
      <c r="Z124" s="551"/>
      <c r="AA124" s="551"/>
      <c r="AB124" s="551"/>
      <c r="AC124" s="551"/>
      <c r="AD124" s="551"/>
      <c r="AE124" s="551"/>
      <c r="AF124" s="551"/>
      <c r="AG124" s="551"/>
      <c r="AH124" s="551"/>
      <c r="AI124" s="551"/>
      <c r="AJ124" s="551"/>
      <c r="AK124" s="551"/>
      <c r="AL124" s="551"/>
      <c r="AM124" s="551"/>
      <c r="AN124" s="551"/>
      <c r="AO124" s="551"/>
      <c r="AP124" s="551"/>
      <c r="AQ124" s="551"/>
      <c r="AR124" s="551"/>
      <c r="AS124" s="551"/>
      <c r="AT124" s="551"/>
      <c r="AU124" s="551"/>
      <c r="AV124" s="551"/>
      <c r="AW124" s="551"/>
      <c r="AX124" s="551"/>
      <c r="AY124" s="551"/>
      <c r="AZ124" s="551"/>
      <c r="BA124" s="551"/>
      <c r="BB124" s="551"/>
      <c r="BC124" s="551"/>
      <c r="BD124" s="551"/>
      <c r="BE124" s="551"/>
      <c r="BF124" s="551"/>
      <c r="BG124" s="551"/>
      <c r="BH124" s="551"/>
      <c r="BI124" s="551"/>
      <c r="BJ124" s="551"/>
      <c r="BK124" s="551"/>
      <c r="BL124" s="551"/>
      <c r="BM124" s="551"/>
      <c r="BN124" s="551"/>
      <c r="BO124" s="551"/>
      <c r="BP124" s="551"/>
      <c r="BQ124" s="551"/>
      <c r="BR124" s="551"/>
      <c r="BS124" s="551"/>
      <c r="BT124" s="551"/>
      <c r="BU124" s="551"/>
      <c r="BV124" s="551"/>
      <c r="BW124" s="551"/>
      <c r="BX124" s="551"/>
      <c r="BY124" s="551"/>
      <c r="BZ124" s="551"/>
      <c r="CA124" s="551"/>
      <c r="CB124" s="551"/>
      <c r="CC124" s="551"/>
    </row>
    <row r="125" spans="1:220" ht="45" customHeight="1">
      <c r="A125" s="177">
        <v>667</v>
      </c>
      <c r="B125" s="133" t="s">
        <v>54</v>
      </c>
      <c r="C125" s="133" t="s">
        <v>1140</v>
      </c>
      <c r="D125" s="259" t="s">
        <v>82</v>
      </c>
      <c r="E125" s="283" t="s">
        <v>55</v>
      </c>
      <c r="F125" s="283" t="s">
        <v>5</v>
      </c>
      <c r="G125" s="133" t="s">
        <v>7</v>
      </c>
      <c r="H125" s="133" t="s">
        <v>317</v>
      </c>
      <c r="I125" s="428">
        <v>1200000</v>
      </c>
      <c r="J125" s="599">
        <v>1200000</v>
      </c>
      <c r="K125" s="76"/>
      <c r="L125" s="351" t="s">
        <v>570</v>
      </c>
      <c r="M125" s="414" t="s">
        <v>594</v>
      </c>
      <c r="N125" s="182" t="s">
        <v>616</v>
      </c>
      <c r="O125" s="474">
        <v>240000</v>
      </c>
      <c r="P125" s="148" t="s">
        <v>644</v>
      </c>
      <c r="Q125" s="76"/>
      <c r="R125" s="5"/>
      <c r="S125" s="76"/>
      <c r="T125" s="4"/>
      <c r="U125" s="76"/>
      <c r="V125" s="22"/>
      <c r="W125" s="76"/>
      <c r="X125" s="22"/>
      <c r="Y125" s="655">
        <f t="shared" si="6"/>
        <v>240000</v>
      </c>
      <c r="Z125" s="551"/>
      <c r="AA125" s="551"/>
      <c r="AB125" s="551"/>
      <c r="AC125" s="551"/>
      <c r="AD125" s="551"/>
      <c r="AE125" s="551"/>
      <c r="AF125" s="551"/>
      <c r="AG125" s="551"/>
      <c r="AH125" s="551"/>
      <c r="AI125" s="551"/>
      <c r="AJ125" s="551"/>
      <c r="AK125" s="551"/>
      <c r="AL125" s="551"/>
      <c r="AM125" s="551"/>
      <c r="AN125" s="551"/>
      <c r="AO125" s="551"/>
      <c r="AP125" s="551"/>
      <c r="AQ125" s="551"/>
      <c r="AR125" s="551"/>
      <c r="AS125" s="551"/>
      <c r="AT125" s="551"/>
      <c r="AU125" s="551"/>
      <c r="AV125" s="551"/>
      <c r="AW125" s="551"/>
      <c r="AX125" s="551"/>
      <c r="AY125" s="551"/>
      <c r="AZ125" s="551"/>
      <c r="BA125" s="551"/>
      <c r="BB125" s="551"/>
      <c r="BC125" s="551"/>
      <c r="BD125" s="551"/>
      <c r="BE125" s="551"/>
      <c r="BF125" s="551"/>
      <c r="BG125" s="551"/>
      <c r="BH125" s="551"/>
      <c r="BI125" s="551"/>
      <c r="BJ125" s="551"/>
      <c r="BK125" s="551"/>
      <c r="BL125" s="551"/>
      <c r="BM125" s="551"/>
      <c r="BN125" s="551"/>
      <c r="BO125" s="551"/>
      <c r="BP125" s="551"/>
      <c r="BQ125" s="551"/>
      <c r="BR125" s="551"/>
      <c r="BS125" s="551"/>
      <c r="BT125" s="551"/>
      <c r="BU125" s="551"/>
      <c r="BV125" s="551"/>
      <c r="BW125" s="551"/>
      <c r="BX125" s="551"/>
      <c r="BY125" s="551"/>
      <c r="BZ125" s="551"/>
      <c r="CA125" s="551"/>
      <c r="CB125" s="551"/>
      <c r="CC125" s="551"/>
    </row>
    <row r="126" spans="1:220" s="311" customFormat="1" ht="45" customHeight="1">
      <c r="A126" s="319">
        <v>668</v>
      </c>
      <c r="B126" s="601" t="s">
        <v>54</v>
      </c>
      <c r="C126" s="601" t="s">
        <v>31</v>
      </c>
      <c r="D126" s="602" t="s">
        <v>57</v>
      </c>
      <c r="E126" s="434" t="s">
        <v>55</v>
      </c>
      <c r="F126" s="434" t="s">
        <v>18</v>
      </c>
      <c r="G126" s="601" t="s">
        <v>34</v>
      </c>
      <c r="H126" s="601" t="s">
        <v>289</v>
      </c>
      <c r="I126" s="603">
        <v>650000</v>
      </c>
      <c r="J126" s="427">
        <v>0</v>
      </c>
      <c r="K126" s="310"/>
      <c r="L126" s="578" t="s">
        <v>1080</v>
      </c>
      <c r="M126" s="419" t="s">
        <v>167</v>
      </c>
      <c r="N126" s="316" t="s">
        <v>617</v>
      </c>
      <c r="O126" s="475">
        <v>130000</v>
      </c>
      <c r="P126" s="309" t="s">
        <v>437</v>
      </c>
      <c r="Q126" s="310"/>
      <c r="R126" s="303"/>
      <c r="S126" s="310"/>
      <c r="T126" s="304"/>
      <c r="U126" s="310"/>
      <c r="V126" s="343"/>
      <c r="W126" s="310"/>
      <c r="X126" s="343"/>
      <c r="Y126" s="656">
        <f t="shared" si="6"/>
        <v>130000</v>
      </c>
      <c r="Z126" s="551"/>
      <c r="AA126" s="551"/>
      <c r="AB126" s="551"/>
      <c r="AC126" s="551"/>
      <c r="AD126" s="551"/>
      <c r="AE126" s="551"/>
      <c r="AF126" s="551"/>
      <c r="AG126" s="551"/>
      <c r="AH126" s="551"/>
      <c r="AI126" s="551"/>
      <c r="AJ126" s="551"/>
      <c r="AK126" s="551"/>
      <c r="AL126" s="551"/>
      <c r="AM126" s="551"/>
      <c r="AN126" s="551"/>
      <c r="AO126" s="551"/>
      <c r="AP126" s="551"/>
      <c r="AQ126" s="551"/>
      <c r="AR126" s="551"/>
      <c r="AS126" s="551"/>
      <c r="AT126" s="551"/>
      <c r="AU126" s="551"/>
      <c r="AV126" s="551"/>
      <c r="AW126" s="551"/>
      <c r="AX126" s="551"/>
      <c r="AY126" s="551"/>
      <c r="AZ126" s="551"/>
      <c r="BA126" s="551"/>
      <c r="BB126" s="551"/>
      <c r="BC126" s="551"/>
      <c r="BD126" s="551"/>
      <c r="BE126" s="551"/>
      <c r="BF126" s="551"/>
      <c r="BG126" s="551"/>
      <c r="BH126" s="551"/>
      <c r="BI126" s="551"/>
      <c r="BJ126" s="551"/>
      <c r="BK126" s="551"/>
      <c r="BL126" s="551"/>
      <c r="BM126" s="551"/>
      <c r="BN126" s="551"/>
      <c r="BO126" s="551"/>
      <c r="BP126" s="551"/>
      <c r="BQ126" s="551"/>
      <c r="BR126" s="551"/>
      <c r="BS126" s="551"/>
      <c r="BT126" s="551"/>
      <c r="BU126" s="551"/>
      <c r="BV126" s="551"/>
      <c r="BW126" s="551"/>
      <c r="BX126" s="551"/>
      <c r="BY126" s="551"/>
      <c r="BZ126" s="551"/>
      <c r="CA126" s="551"/>
      <c r="CB126" s="551"/>
      <c r="CC126" s="551"/>
    </row>
    <row r="127" spans="1:220" ht="45" customHeight="1">
      <c r="A127" s="177">
        <v>669</v>
      </c>
      <c r="B127" s="133" t="s">
        <v>54</v>
      </c>
      <c r="C127" s="133" t="s">
        <v>31</v>
      </c>
      <c r="D127" s="259" t="s">
        <v>84</v>
      </c>
      <c r="E127" s="283" t="s">
        <v>55</v>
      </c>
      <c r="F127" s="283" t="s">
        <v>18</v>
      </c>
      <c r="G127" s="133" t="s">
        <v>34</v>
      </c>
      <c r="H127" s="628" t="s">
        <v>1262</v>
      </c>
      <c r="I127" s="428">
        <v>1200000</v>
      </c>
      <c r="J127" s="599">
        <v>1200000</v>
      </c>
      <c r="K127" s="397" t="s">
        <v>1241</v>
      </c>
      <c r="L127" s="351" t="s">
        <v>573</v>
      </c>
      <c r="M127" s="414" t="s">
        <v>212</v>
      </c>
      <c r="N127" s="182" t="s">
        <v>618</v>
      </c>
      <c r="O127" s="352">
        <v>240000</v>
      </c>
      <c r="P127" s="148" t="s">
        <v>436</v>
      </c>
      <c r="Q127" s="142">
        <v>960576.95</v>
      </c>
      <c r="R127" s="350" t="s">
        <v>1282</v>
      </c>
      <c r="S127" s="76"/>
      <c r="T127" s="4"/>
      <c r="U127" s="76"/>
      <c r="V127" s="22"/>
      <c r="W127" s="76"/>
      <c r="X127" s="22"/>
      <c r="Y127" s="655">
        <f t="shared" si="6"/>
        <v>1200576.95</v>
      </c>
      <c r="Z127" s="551"/>
      <c r="AA127" s="551"/>
      <c r="AB127" s="551"/>
      <c r="AC127" s="551"/>
      <c r="AD127" s="551"/>
      <c r="AE127" s="551"/>
      <c r="AF127" s="551"/>
      <c r="AG127" s="551"/>
      <c r="AH127" s="551"/>
      <c r="AI127" s="551"/>
      <c r="AJ127" s="551"/>
      <c r="AK127" s="551"/>
      <c r="AL127" s="551"/>
      <c r="AM127" s="551"/>
      <c r="AN127" s="551"/>
      <c r="AO127" s="551"/>
      <c r="AP127" s="551"/>
      <c r="AQ127" s="551"/>
      <c r="AR127" s="551"/>
      <c r="AS127" s="551"/>
      <c r="AT127" s="551"/>
      <c r="AU127" s="551"/>
      <c r="AV127" s="551"/>
      <c r="AW127" s="551"/>
      <c r="AX127" s="551"/>
      <c r="AY127" s="551"/>
      <c r="AZ127" s="551"/>
      <c r="BA127" s="551"/>
      <c r="BB127" s="551"/>
      <c r="BC127" s="551"/>
      <c r="BD127" s="551"/>
      <c r="BE127" s="551"/>
      <c r="BF127" s="551"/>
      <c r="BG127" s="551"/>
      <c r="BH127" s="551"/>
      <c r="BI127" s="551"/>
      <c r="BJ127" s="551"/>
      <c r="BK127" s="551"/>
      <c r="BL127" s="551"/>
      <c r="BM127" s="551"/>
      <c r="BN127" s="551"/>
      <c r="BO127" s="551"/>
      <c r="BP127" s="551"/>
      <c r="BQ127" s="551"/>
      <c r="BR127" s="551"/>
      <c r="BS127" s="551"/>
      <c r="BT127" s="551"/>
      <c r="BU127" s="551"/>
      <c r="BV127" s="551"/>
      <c r="BW127" s="551"/>
      <c r="BX127" s="551"/>
      <c r="BY127" s="551"/>
      <c r="BZ127" s="551"/>
      <c r="CA127" s="551"/>
      <c r="CB127" s="551"/>
      <c r="CC127" s="551"/>
    </row>
    <row r="128" spans="1:220" ht="45" customHeight="1">
      <c r="A128" s="177">
        <v>670</v>
      </c>
      <c r="B128" s="133" t="s">
        <v>54</v>
      </c>
      <c r="C128" s="133" t="s">
        <v>1140</v>
      </c>
      <c r="D128" s="259" t="s">
        <v>83</v>
      </c>
      <c r="E128" s="283" t="s">
        <v>55</v>
      </c>
      <c r="F128" s="283" t="s">
        <v>5</v>
      </c>
      <c r="G128" s="133" t="s">
        <v>8</v>
      </c>
      <c r="H128" s="133"/>
      <c r="I128" s="428">
        <v>500000</v>
      </c>
      <c r="J128" s="599">
        <v>650000</v>
      </c>
      <c r="K128" s="76"/>
      <c r="L128" s="351" t="s">
        <v>570</v>
      </c>
      <c r="M128" s="414" t="s">
        <v>595</v>
      </c>
      <c r="N128" s="182" t="s">
        <v>619</v>
      </c>
      <c r="O128" s="352">
        <v>100000</v>
      </c>
      <c r="P128" s="148" t="s">
        <v>645</v>
      </c>
      <c r="Q128" s="76"/>
      <c r="R128" s="5"/>
      <c r="S128" s="76"/>
      <c r="T128" s="4"/>
      <c r="U128" s="76"/>
      <c r="V128" s="22"/>
      <c r="W128" s="76"/>
      <c r="X128" s="22"/>
      <c r="Y128" s="655">
        <f t="shared" si="6"/>
        <v>100000</v>
      </c>
      <c r="Z128" s="551"/>
      <c r="AA128" s="551"/>
      <c r="AB128" s="551"/>
      <c r="AC128" s="551"/>
      <c r="AD128" s="551"/>
      <c r="AE128" s="551"/>
      <c r="AF128" s="551"/>
      <c r="AG128" s="551"/>
      <c r="AH128" s="551"/>
      <c r="AI128" s="551"/>
      <c r="AJ128" s="551"/>
      <c r="AK128" s="551"/>
      <c r="AL128" s="551"/>
      <c r="AM128" s="551"/>
      <c r="AN128" s="551"/>
      <c r="AO128" s="551"/>
      <c r="AP128" s="551"/>
      <c r="AQ128" s="551"/>
      <c r="AR128" s="551"/>
      <c r="AS128" s="551"/>
      <c r="AT128" s="551"/>
      <c r="AU128" s="551"/>
      <c r="AV128" s="551"/>
      <c r="AW128" s="551"/>
      <c r="AX128" s="551"/>
      <c r="AY128" s="551"/>
      <c r="AZ128" s="551"/>
      <c r="BA128" s="551"/>
      <c r="BB128" s="551"/>
      <c r="BC128" s="551"/>
      <c r="BD128" s="551"/>
      <c r="BE128" s="551"/>
      <c r="BF128" s="551"/>
      <c r="BG128" s="551"/>
      <c r="BH128" s="551"/>
      <c r="BI128" s="551"/>
      <c r="BJ128" s="551"/>
      <c r="BK128" s="551"/>
      <c r="BL128" s="551"/>
      <c r="BM128" s="551"/>
      <c r="BN128" s="551"/>
      <c r="BO128" s="551"/>
      <c r="BP128" s="551"/>
      <c r="BQ128" s="551"/>
      <c r="BR128" s="551"/>
      <c r="BS128" s="551"/>
      <c r="BT128" s="551"/>
      <c r="BU128" s="551"/>
      <c r="BV128" s="551"/>
      <c r="BW128" s="551"/>
      <c r="BX128" s="551"/>
      <c r="BY128" s="551"/>
      <c r="BZ128" s="551"/>
      <c r="CA128" s="551"/>
      <c r="CB128" s="551"/>
      <c r="CC128" s="551"/>
    </row>
    <row r="129" spans="1:220" ht="45" customHeight="1">
      <c r="A129" s="177">
        <v>671</v>
      </c>
      <c r="B129" s="133" t="s">
        <v>54</v>
      </c>
      <c r="C129" s="133" t="s">
        <v>967</v>
      </c>
      <c r="D129" s="259" t="s">
        <v>1387</v>
      </c>
      <c r="E129" s="283" t="s">
        <v>55</v>
      </c>
      <c r="F129" s="283" t="s">
        <v>5</v>
      </c>
      <c r="G129" s="133" t="s">
        <v>9</v>
      </c>
      <c r="H129" s="133" t="s">
        <v>318</v>
      </c>
      <c r="I129" s="428">
        <v>1600000</v>
      </c>
      <c r="J129" s="599">
        <v>1600000</v>
      </c>
      <c r="K129" s="76"/>
      <c r="L129" s="351" t="s">
        <v>570</v>
      </c>
      <c r="M129" s="410" t="s">
        <v>614</v>
      </c>
      <c r="N129" s="182" t="s">
        <v>620</v>
      </c>
      <c r="O129" s="352">
        <v>320000</v>
      </c>
      <c r="P129" s="148" t="s">
        <v>683</v>
      </c>
      <c r="Q129" s="76"/>
      <c r="R129" s="5"/>
      <c r="S129" s="76"/>
      <c r="T129" s="4"/>
      <c r="U129" s="76"/>
      <c r="V129" s="22"/>
      <c r="W129" s="76"/>
      <c r="X129" s="22"/>
      <c r="Y129" s="655">
        <f t="shared" si="6"/>
        <v>320000</v>
      </c>
      <c r="Z129" s="551"/>
      <c r="AA129" s="551"/>
      <c r="AB129" s="551"/>
      <c r="AC129" s="551"/>
      <c r="AD129" s="551"/>
      <c r="AE129" s="551"/>
      <c r="AF129" s="551"/>
      <c r="AG129" s="551"/>
      <c r="AH129" s="551"/>
      <c r="AI129" s="551"/>
      <c r="AJ129" s="551"/>
      <c r="AK129" s="551"/>
      <c r="AL129" s="551"/>
      <c r="AM129" s="551"/>
      <c r="AN129" s="551"/>
      <c r="AO129" s="551"/>
      <c r="AP129" s="551"/>
      <c r="AQ129" s="551"/>
      <c r="AR129" s="551"/>
      <c r="AS129" s="551"/>
      <c r="AT129" s="551"/>
      <c r="AU129" s="551"/>
      <c r="AV129" s="551"/>
      <c r="AW129" s="551"/>
      <c r="AX129" s="551"/>
      <c r="AY129" s="551"/>
      <c r="AZ129" s="551"/>
      <c r="BA129" s="551"/>
      <c r="BB129" s="551"/>
      <c r="BC129" s="551"/>
      <c r="BD129" s="551"/>
      <c r="BE129" s="551"/>
      <c r="BF129" s="551"/>
      <c r="BG129" s="551"/>
      <c r="BH129" s="551"/>
      <c r="BI129" s="551"/>
      <c r="BJ129" s="551"/>
      <c r="BK129" s="551"/>
      <c r="BL129" s="551"/>
      <c r="BM129" s="551"/>
      <c r="BN129" s="551"/>
      <c r="BO129" s="551"/>
      <c r="BP129" s="551"/>
      <c r="BQ129" s="551"/>
      <c r="BR129" s="551"/>
      <c r="BS129" s="551"/>
      <c r="BT129" s="551"/>
      <c r="BU129" s="551"/>
      <c r="BV129" s="551"/>
      <c r="BW129" s="551"/>
      <c r="BX129" s="551"/>
      <c r="BY129" s="551"/>
      <c r="BZ129" s="551"/>
      <c r="CA129" s="551"/>
      <c r="CB129" s="551"/>
      <c r="CC129" s="551"/>
    </row>
    <row r="130" spans="1:220" ht="45" customHeight="1">
      <c r="A130" s="177">
        <v>672</v>
      </c>
      <c r="B130" s="133" t="s">
        <v>54</v>
      </c>
      <c r="C130" s="133" t="s">
        <v>28</v>
      </c>
      <c r="D130" s="259" t="s">
        <v>79</v>
      </c>
      <c r="E130" s="283" t="s">
        <v>55</v>
      </c>
      <c r="F130" s="283" t="s">
        <v>18</v>
      </c>
      <c r="G130" s="133" t="s">
        <v>29</v>
      </c>
      <c r="H130" s="133" t="s">
        <v>1081</v>
      </c>
      <c r="I130" s="428">
        <v>300000</v>
      </c>
      <c r="J130" s="599">
        <v>300000</v>
      </c>
      <c r="K130" s="397" t="s">
        <v>1246</v>
      </c>
      <c r="L130" s="351" t="s">
        <v>574</v>
      </c>
      <c r="M130" s="414" t="s">
        <v>628</v>
      </c>
      <c r="N130" s="182" t="s">
        <v>621</v>
      </c>
      <c r="O130" s="352">
        <v>60000</v>
      </c>
      <c r="P130" s="148" t="s">
        <v>612</v>
      </c>
      <c r="Q130" s="142">
        <v>88032.320000000007</v>
      </c>
      <c r="R130" s="148" t="s">
        <v>1273</v>
      </c>
      <c r="S130" s="645"/>
      <c r="T130" s="646"/>
      <c r="U130" s="645"/>
      <c r="V130" s="646"/>
      <c r="W130" s="76"/>
      <c r="X130" s="22"/>
      <c r="Y130" s="655">
        <f t="shared" si="6"/>
        <v>148032.32000000001</v>
      </c>
      <c r="Z130" s="551"/>
      <c r="AA130" s="551"/>
      <c r="AB130" s="551"/>
      <c r="AC130" s="551"/>
      <c r="AD130" s="551"/>
      <c r="AE130" s="551"/>
      <c r="AF130" s="551"/>
      <c r="AG130" s="551"/>
      <c r="AH130" s="551"/>
      <c r="AI130" s="551"/>
      <c r="AJ130" s="551"/>
      <c r="AK130" s="551"/>
      <c r="AL130" s="551"/>
      <c r="AM130" s="551"/>
      <c r="AN130" s="551"/>
      <c r="AO130" s="551"/>
      <c r="AP130" s="551"/>
      <c r="AQ130" s="551"/>
      <c r="AR130" s="551"/>
      <c r="AS130" s="551"/>
      <c r="AT130" s="551"/>
      <c r="AU130" s="551"/>
      <c r="AV130" s="551"/>
      <c r="AW130" s="551"/>
      <c r="AX130" s="551"/>
      <c r="AY130" s="551"/>
      <c r="AZ130" s="551"/>
      <c r="BA130" s="551"/>
      <c r="BB130" s="551"/>
      <c r="BC130" s="551"/>
      <c r="BD130" s="551"/>
      <c r="BE130" s="551"/>
      <c r="BF130" s="551"/>
      <c r="BG130" s="551"/>
      <c r="BH130" s="551"/>
      <c r="BI130" s="551"/>
      <c r="BJ130" s="551"/>
      <c r="BK130" s="551"/>
      <c r="BL130" s="551"/>
      <c r="BM130" s="551"/>
      <c r="BN130" s="551"/>
      <c r="BO130" s="551"/>
      <c r="BP130" s="551"/>
      <c r="BQ130" s="551"/>
      <c r="BR130" s="551"/>
      <c r="BS130" s="551"/>
      <c r="BT130" s="551"/>
      <c r="BU130" s="551"/>
      <c r="BV130" s="551"/>
      <c r="BW130" s="551"/>
      <c r="BX130" s="551"/>
      <c r="BY130" s="551"/>
      <c r="BZ130" s="551"/>
      <c r="CA130" s="551"/>
      <c r="CB130" s="551"/>
      <c r="CC130" s="551"/>
    </row>
    <row r="131" spans="1:220" ht="45" customHeight="1">
      <c r="A131" s="177">
        <v>673</v>
      </c>
      <c r="B131" s="133" t="s">
        <v>54</v>
      </c>
      <c r="C131" s="133" t="s">
        <v>31</v>
      </c>
      <c r="D131" s="259" t="s">
        <v>85</v>
      </c>
      <c r="E131" s="283" t="s">
        <v>55</v>
      </c>
      <c r="F131" s="283" t="s">
        <v>18</v>
      </c>
      <c r="G131" s="133" t="s">
        <v>290</v>
      </c>
      <c r="H131" s="133" t="s">
        <v>291</v>
      </c>
      <c r="I131" s="428">
        <v>200000</v>
      </c>
      <c r="J131" s="599">
        <v>200000</v>
      </c>
      <c r="K131" s="395"/>
      <c r="L131" s="580" t="s">
        <v>571</v>
      </c>
      <c r="M131" s="414" t="s">
        <v>211</v>
      </c>
      <c r="N131" s="182" t="s">
        <v>622</v>
      </c>
      <c r="O131" s="352">
        <v>40000</v>
      </c>
      <c r="P131" s="148" t="s">
        <v>435</v>
      </c>
      <c r="Q131" s="76"/>
      <c r="R131" s="5"/>
      <c r="S131" s="76"/>
      <c r="T131" s="4"/>
      <c r="U131" s="76"/>
      <c r="V131" s="22"/>
      <c r="W131" s="76"/>
      <c r="X131" s="22"/>
      <c r="Y131" s="655">
        <f t="shared" si="6"/>
        <v>40000</v>
      </c>
      <c r="Z131" s="551"/>
      <c r="AA131" s="551"/>
      <c r="AB131" s="551"/>
      <c r="AC131" s="551"/>
      <c r="AD131" s="551"/>
      <c r="AE131" s="551"/>
      <c r="AF131" s="551"/>
      <c r="AG131" s="551"/>
      <c r="AH131" s="551"/>
      <c r="AI131" s="551"/>
      <c r="AJ131" s="551"/>
      <c r="AK131" s="551"/>
      <c r="AL131" s="551"/>
      <c r="AM131" s="551"/>
      <c r="AN131" s="551"/>
      <c r="AO131" s="551"/>
      <c r="AP131" s="551"/>
      <c r="AQ131" s="551"/>
      <c r="AR131" s="551"/>
      <c r="AS131" s="551"/>
      <c r="AT131" s="551"/>
      <c r="AU131" s="551"/>
      <c r="AV131" s="551"/>
      <c r="AW131" s="551"/>
      <c r="AX131" s="551"/>
      <c r="AY131" s="551"/>
      <c r="AZ131" s="551"/>
      <c r="BA131" s="551"/>
      <c r="BB131" s="551"/>
      <c r="BC131" s="551"/>
      <c r="BD131" s="551"/>
      <c r="BE131" s="551"/>
      <c r="BF131" s="551"/>
      <c r="BG131" s="551"/>
      <c r="BH131" s="551"/>
      <c r="BI131" s="551"/>
      <c r="BJ131" s="551"/>
      <c r="BK131" s="551"/>
      <c r="BL131" s="551"/>
      <c r="BM131" s="551"/>
      <c r="BN131" s="551"/>
      <c r="BO131" s="551"/>
      <c r="BP131" s="551"/>
      <c r="BQ131" s="551"/>
      <c r="BR131" s="551"/>
      <c r="BS131" s="551"/>
      <c r="BT131" s="551"/>
      <c r="BU131" s="551"/>
      <c r="BV131" s="551"/>
      <c r="BW131" s="551"/>
      <c r="BX131" s="551"/>
      <c r="BY131" s="551"/>
      <c r="BZ131" s="551"/>
      <c r="CA131" s="551"/>
      <c r="CB131" s="551"/>
      <c r="CC131" s="551"/>
    </row>
    <row r="132" spans="1:220" ht="45" customHeight="1">
      <c r="A132" s="177">
        <v>674</v>
      </c>
      <c r="B132" s="133" t="s">
        <v>54</v>
      </c>
      <c r="C132" s="133" t="s">
        <v>1140</v>
      </c>
      <c r="D132" s="259" t="s">
        <v>86</v>
      </c>
      <c r="E132" s="283" t="s">
        <v>55</v>
      </c>
      <c r="F132" s="283" t="s">
        <v>5</v>
      </c>
      <c r="G132" s="133" t="s">
        <v>11</v>
      </c>
      <c r="H132" s="133" t="s">
        <v>319</v>
      </c>
      <c r="I132" s="428">
        <v>650000</v>
      </c>
      <c r="J132" s="599">
        <v>700000</v>
      </c>
      <c r="K132" s="76"/>
      <c r="L132" s="351" t="s">
        <v>570</v>
      </c>
      <c r="M132" s="414" t="s">
        <v>599</v>
      </c>
      <c r="N132" s="182" t="s">
        <v>623</v>
      </c>
      <c r="O132" s="352">
        <v>130000</v>
      </c>
      <c r="P132" s="148" t="s">
        <v>646</v>
      </c>
      <c r="Q132" s="76"/>
      <c r="R132" s="5"/>
      <c r="S132" s="76"/>
      <c r="T132" s="4"/>
      <c r="U132" s="76"/>
      <c r="V132" s="22"/>
      <c r="W132" s="76"/>
      <c r="X132" s="22"/>
      <c r="Y132" s="655">
        <f t="shared" si="6"/>
        <v>130000</v>
      </c>
      <c r="Z132" s="551"/>
      <c r="AA132" s="551"/>
      <c r="AB132" s="551"/>
      <c r="AC132" s="551"/>
      <c r="AD132" s="551"/>
      <c r="AE132" s="551"/>
      <c r="AF132" s="551"/>
      <c r="AG132" s="551"/>
      <c r="AH132" s="551"/>
      <c r="AI132" s="551"/>
      <c r="AJ132" s="551"/>
      <c r="AK132" s="551"/>
      <c r="AL132" s="551"/>
      <c r="AM132" s="551"/>
      <c r="AN132" s="551"/>
      <c r="AO132" s="551"/>
      <c r="AP132" s="551"/>
      <c r="AQ132" s="551"/>
      <c r="AR132" s="551"/>
      <c r="AS132" s="551"/>
      <c r="AT132" s="551"/>
      <c r="AU132" s="551"/>
      <c r="AV132" s="551"/>
      <c r="AW132" s="551"/>
      <c r="AX132" s="551"/>
      <c r="AY132" s="551"/>
      <c r="AZ132" s="551"/>
      <c r="BA132" s="551"/>
      <c r="BB132" s="551"/>
      <c r="BC132" s="551"/>
      <c r="BD132" s="551"/>
      <c r="BE132" s="551"/>
      <c r="BF132" s="551"/>
      <c r="BG132" s="551"/>
      <c r="BH132" s="551"/>
      <c r="BI132" s="551"/>
      <c r="BJ132" s="551"/>
      <c r="BK132" s="551"/>
      <c r="BL132" s="551"/>
      <c r="BM132" s="551"/>
      <c r="BN132" s="551"/>
      <c r="BO132" s="551"/>
      <c r="BP132" s="551"/>
      <c r="BQ132" s="551"/>
      <c r="BR132" s="551"/>
      <c r="BS132" s="551"/>
      <c r="BT132" s="551"/>
      <c r="BU132" s="551"/>
      <c r="BV132" s="551"/>
      <c r="BW132" s="551"/>
      <c r="BX132" s="551"/>
      <c r="BY132" s="551"/>
      <c r="BZ132" s="551"/>
      <c r="CA132" s="551"/>
      <c r="CB132" s="551"/>
      <c r="CC132" s="551"/>
    </row>
    <row r="133" spans="1:220" ht="45" customHeight="1">
      <c r="A133" s="177">
        <v>675</v>
      </c>
      <c r="B133" s="133" t="s">
        <v>54</v>
      </c>
      <c r="C133" s="133" t="s">
        <v>1140</v>
      </c>
      <c r="D133" s="259" t="s">
        <v>87</v>
      </c>
      <c r="E133" s="283" t="s">
        <v>55</v>
      </c>
      <c r="F133" s="283" t="s">
        <v>5</v>
      </c>
      <c r="G133" s="133" t="s">
        <v>11</v>
      </c>
      <c r="H133" s="133" t="s">
        <v>592</v>
      </c>
      <c r="I133" s="428">
        <v>2650000</v>
      </c>
      <c r="J133" s="599">
        <v>2650000</v>
      </c>
      <c r="K133" s="76"/>
      <c r="L133" s="351" t="s">
        <v>570</v>
      </c>
      <c r="M133" s="414" t="s">
        <v>598</v>
      </c>
      <c r="N133" s="182" t="s">
        <v>624</v>
      </c>
      <c r="O133" s="352">
        <v>530000</v>
      </c>
      <c r="P133" s="148" t="s">
        <v>647</v>
      </c>
      <c r="Q133" s="76"/>
      <c r="R133" s="5"/>
      <c r="S133" s="76"/>
      <c r="T133" s="4"/>
      <c r="U133" s="76"/>
      <c r="V133" s="22"/>
      <c r="W133" s="76"/>
      <c r="X133" s="22"/>
      <c r="Y133" s="655">
        <f t="shared" si="6"/>
        <v>530000</v>
      </c>
      <c r="Z133" s="551"/>
      <c r="AA133" s="551"/>
      <c r="AB133" s="551"/>
      <c r="AC133" s="551"/>
      <c r="AD133" s="551"/>
      <c r="AE133" s="551"/>
      <c r="AF133" s="551"/>
      <c r="AG133" s="551"/>
      <c r="AH133" s="551"/>
      <c r="AI133" s="551"/>
      <c r="AJ133" s="551"/>
      <c r="AK133" s="551"/>
      <c r="AL133" s="551"/>
      <c r="AM133" s="551"/>
      <c r="AN133" s="551"/>
      <c r="AO133" s="551"/>
      <c r="AP133" s="551"/>
      <c r="AQ133" s="551"/>
      <c r="AR133" s="551"/>
      <c r="AS133" s="551"/>
      <c r="AT133" s="551"/>
      <c r="AU133" s="551"/>
      <c r="AV133" s="551"/>
      <c r="AW133" s="551"/>
      <c r="AX133" s="551"/>
      <c r="AY133" s="551"/>
      <c r="AZ133" s="551"/>
      <c r="BA133" s="551"/>
      <c r="BB133" s="551"/>
      <c r="BC133" s="551"/>
      <c r="BD133" s="551"/>
      <c r="BE133" s="551"/>
      <c r="BF133" s="551"/>
      <c r="BG133" s="551"/>
      <c r="BH133" s="551"/>
      <c r="BI133" s="551"/>
      <c r="BJ133" s="551"/>
      <c r="BK133" s="551"/>
      <c r="BL133" s="551"/>
      <c r="BM133" s="551"/>
      <c r="BN133" s="551"/>
      <c r="BO133" s="551"/>
      <c r="BP133" s="551"/>
      <c r="BQ133" s="551"/>
      <c r="BR133" s="551"/>
      <c r="BS133" s="551"/>
      <c r="BT133" s="551"/>
      <c r="BU133" s="551"/>
      <c r="BV133" s="551"/>
      <c r="BW133" s="551"/>
      <c r="BX133" s="551"/>
      <c r="BY133" s="551"/>
      <c r="BZ133" s="551"/>
      <c r="CA133" s="551"/>
      <c r="CB133" s="551"/>
      <c r="CC133" s="551"/>
    </row>
    <row r="134" spans="1:220" ht="45" customHeight="1">
      <c r="A134" s="177">
        <v>676</v>
      </c>
      <c r="B134" s="133" t="s">
        <v>54</v>
      </c>
      <c r="C134" s="133" t="s">
        <v>31</v>
      </c>
      <c r="D134" s="259" t="s">
        <v>88</v>
      </c>
      <c r="E134" s="283" t="s">
        <v>55</v>
      </c>
      <c r="F134" s="283" t="s">
        <v>18</v>
      </c>
      <c r="G134" s="133" t="s">
        <v>42</v>
      </c>
      <c r="H134" s="629" t="s">
        <v>1263</v>
      </c>
      <c r="I134" s="428">
        <v>950000</v>
      </c>
      <c r="J134" s="599">
        <v>950000</v>
      </c>
      <c r="K134" s="397" t="s">
        <v>1236</v>
      </c>
      <c r="L134" s="351" t="s">
        <v>573</v>
      </c>
      <c r="M134" s="414" t="s">
        <v>210</v>
      </c>
      <c r="N134" s="182" t="s">
        <v>625</v>
      </c>
      <c r="O134" s="352">
        <v>190000</v>
      </c>
      <c r="P134" s="148" t="s">
        <v>438</v>
      </c>
      <c r="Q134" s="352">
        <v>633793.88</v>
      </c>
      <c r="R134" s="350" t="s">
        <v>1189</v>
      </c>
      <c r="S134" s="76"/>
      <c r="T134" s="4"/>
      <c r="U134" s="76"/>
      <c r="V134" s="22"/>
      <c r="W134" s="76"/>
      <c r="X134" s="22"/>
      <c r="Y134" s="655">
        <f t="shared" si="6"/>
        <v>823793.88</v>
      </c>
      <c r="Z134" s="551"/>
      <c r="AA134" s="551"/>
      <c r="AB134" s="551"/>
      <c r="AC134" s="551"/>
      <c r="AD134" s="551"/>
      <c r="AE134" s="551"/>
      <c r="AF134" s="551"/>
      <c r="AG134" s="551"/>
      <c r="AH134" s="551"/>
      <c r="AI134" s="551"/>
      <c r="AJ134" s="551"/>
      <c r="AK134" s="551"/>
      <c r="AL134" s="551"/>
      <c r="AM134" s="551"/>
      <c r="AN134" s="551"/>
      <c r="AO134" s="551"/>
      <c r="AP134" s="551"/>
      <c r="AQ134" s="551"/>
      <c r="AR134" s="551"/>
      <c r="AS134" s="551"/>
      <c r="AT134" s="551"/>
      <c r="AU134" s="551"/>
      <c r="AV134" s="551"/>
      <c r="AW134" s="551"/>
      <c r="AX134" s="551"/>
      <c r="AY134" s="551"/>
      <c r="AZ134" s="551"/>
      <c r="BA134" s="551"/>
      <c r="BB134" s="551"/>
      <c r="BC134" s="551"/>
      <c r="BD134" s="551"/>
      <c r="BE134" s="551"/>
      <c r="BF134" s="551"/>
      <c r="BG134" s="551"/>
      <c r="BH134" s="551"/>
      <c r="BI134" s="551"/>
      <c r="BJ134" s="551"/>
      <c r="BK134" s="551"/>
      <c r="BL134" s="551"/>
      <c r="BM134" s="551"/>
      <c r="BN134" s="551"/>
      <c r="BO134" s="551"/>
      <c r="BP134" s="551"/>
      <c r="BQ134" s="551"/>
      <c r="BR134" s="551"/>
      <c r="BS134" s="551"/>
      <c r="BT134" s="551"/>
      <c r="BU134" s="551"/>
      <c r="BV134" s="551"/>
      <c r="BW134" s="551"/>
      <c r="BX134" s="551"/>
      <c r="BY134" s="551"/>
      <c r="BZ134" s="551"/>
      <c r="CA134" s="551"/>
      <c r="CB134" s="551"/>
      <c r="CC134" s="551"/>
    </row>
    <row r="135" spans="1:220" ht="45" customHeight="1">
      <c r="A135" s="177">
        <v>677</v>
      </c>
      <c r="B135" s="133" t="s">
        <v>54</v>
      </c>
      <c r="C135" s="133" t="s">
        <v>1140</v>
      </c>
      <c r="D135" s="259" t="s">
        <v>153</v>
      </c>
      <c r="E135" s="283" t="s">
        <v>55</v>
      </c>
      <c r="F135" s="283" t="s">
        <v>5</v>
      </c>
      <c r="G135" s="133" t="s">
        <v>56</v>
      </c>
      <c r="H135" s="133" t="s">
        <v>320</v>
      </c>
      <c r="I135" s="428">
        <v>500000</v>
      </c>
      <c r="J135" s="599">
        <v>650000</v>
      </c>
      <c r="K135" s="76"/>
      <c r="L135" s="351" t="s">
        <v>570</v>
      </c>
      <c r="M135" s="414" t="s">
        <v>600</v>
      </c>
      <c r="N135" s="182" t="s">
        <v>626</v>
      </c>
      <c r="O135" s="352">
        <v>100000</v>
      </c>
      <c r="P135" s="148" t="s">
        <v>648</v>
      </c>
      <c r="Q135" s="76"/>
      <c r="R135" s="5"/>
      <c r="S135" s="76"/>
      <c r="T135" s="4"/>
      <c r="U135" s="76"/>
      <c r="V135" s="22"/>
      <c r="W135" s="76"/>
      <c r="X135" s="22"/>
      <c r="Y135" s="655">
        <f t="shared" si="6"/>
        <v>100000</v>
      </c>
      <c r="Z135" s="551"/>
      <c r="AA135" s="551"/>
      <c r="AB135" s="551"/>
      <c r="AC135" s="551"/>
      <c r="AD135" s="551"/>
      <c r="AE135" s="551"/>
      <c r="AF135" s="551"/>
      <c r="AG135" s="551"/>
      <c r="AH135" s="551"/>
      <c r="AI135" s="551"/>
      <c r="AJ135" s="551"/>
      <c r="AK135" s="551"/>
      <c r="AL135" s="551"/>
      <c r="AM135" s="551"/>
      <c r="AN135" s="551"/>
      <c r="AO135" s="551"/>
      <c r="AP135" s="551"/>
      <c r="AQ135" s="551"/>
      <c r="AR135" s="551"/>
      <c r="AS135" s="551"/>
      <c r="AT135" s="551"/>
      <c r="AU135" s="551"/>
      <c r="AV135" s="551"/>
      <c r="AW135" s="551"/>
      <c r="AX135" s="551"/>
      <c r="AY135" s="551"/>
      <c r="AZ135" s="551"/>
      <c r="BA135" s="551"/>
      <c r="BB135" s="551"/>
      <c r="BC135" s="551"/>
      <c r="BD135" s="551"/>
      <c r="BE135" s="551"/>
      <c r="BF135" s="551"/>
      <c r="BG135" s="551"/>
      <c r="BH135" s="551"/>
      <c r="BI135" s="551"/>
      <c r="BJ135" s="551"/>
      <c r="BK135" s="551"/>
      <c r="BL135" s="551"/>
      <c r="BM135" s="551"/>
      <c r="BN135" s="551"/>
      <c r="BO135" s="551"/>
      <c r="BP135" s="551"/>
      <c r="BQ135" s="551"/>
      <c r="BR135" s="551"/>
      <c r="BS135" s="551"/>
      <c r="BT135" s="551"/>
      <c r="BU135" s="551"/>
      <c r="BV135" s="551"/>
      <c r="BW135" s="551"/>
      <c r="BX135" s="551"/>
      <c r="BY135" s="551"/>
      <c r="BZ135" s="551"/>
      <c r="CA135" s="551"/>
      <c r="CB135" s="551"/>
      <c r="CC135" s="551"/>
    </row>
    <row r="136" spans="1:220" s="28" customFormat="1" ht="45" customHeight="1" thickBot="1">
      <c r="A136" s="254">
        <v>678</v>
      </c>
      <c r="B136" s="264" t="s">
        <v>54</v>
      </c>
      <c r="C136" s="264" t="s">
        <v>31</v>
      </c>
      <c r="D136" s="265" t="s">
        <v>89</v>
      </c>
      <c r="E136" s="284" t="s">
        <v>55</v>
      </c>
      <c r="F136" s="284" t="s">
        <v>18</v>
      </c>
      <c r="G136" s="264" t="s">
        <v>45</v>
      </c>
      <c r="H136" s="630" t="s">
        <v>1264</v>
      </c>
      <c r="I136" s="588">
        <v>2000000</v>
      </c>
      <c r="J136" s="596">
        <v>2627848.87</v>
      </c>
      <c r="K136" s="400" t="s">
        <v>1213</v>
      </c>
      <c r="L136" s="532" t="s">
        <v>574</v>
      </c>
      <c r="M136" s="415" t="s">
        <v>209</v>
      </c>
      <c r="N136" s="183" t="s">
        <v>627</v>
      </c>
      <c r="O136" s="468">
        <v>400000</v>
      </c>
      <c r="P136" s="149" t="s">
        <v>439</v>
      </c>
      <c r="Q136" s="143">
        <v>788354.66</v>
      </c>
      <c r="R136" s="194" t="s">
        <v>656</v>
      </c>
      <c r="S136" s="143">
        <v>788354.25</v>
      </c>
      <c r="T136" s="235" t="s">
        <v>692</v>
      </c>
      <c r="U136" s="143">
        <v>672861.59</v>
      </c>
      <c r="V136" s="370" t="s">
        <v>1202</v>
      </c>
      <c r="W136" s="143">
        <v>134271.95000000001</v>
      </c>
      <c r="X136" s="370" t="s">
        <v>1258</v>
      </c>
      <c r="Y136" s="657">
        <f t="shared" si="6"/>
        <v>2783842.45</v>
      </c>
      <c r="Z136" s="551"/>
      <c r="AA136" s="551"/>
      <c r="AB136" s="551"/>
      <c r="AC136" s="551"/>
      <c r="AD136" s="551"/>
      <c r="AE136" s="551"/>
      <c r="AF136" s="551"/>
      <c r="AG136" s="551"/>
      <c r="AH136" s="551"/>
      <c r="AI136" s="551"/>
      <c r="AJ136" s="551"/>
      <c r="AK136" s="551"/>
      <c r="AL136" s="551"/>
      <c r="AM136" s="551"/>
      <c r="AN136" s="551"/>
      <c r="AO136" s="551"/>
      <c r="AP136" s="551"/>
      <c r="AQ136" s="551"/>
      <c r="AR136" s="551"/>
      <c r="AS136" s="551"/>
      <c r="AT136" s="551"/>
      <c r="AU136" s="551"/>
      <c r="AV136" s="551"/>
      <c r="AW136" s="551"/>
      <c r="AX136" s="551"/>
      <c r="AY136" s="551"/>
      <c r="AZ136" s="551"/>
      <c r="BA136" s="551"/>
      <c r="BB136" s="551"/>
      <c r="BC136" s="551"/>
      <c r="BD136" s="551"/>
      <c r="BE136" s="551"/>
      <c r="BF136" s="551"/>
      <c r="BG136" s="551"/>
      <c r="BH136" s="551"/>
      <c r="BI136" s="551"/>
      <c r="BJ136" s="551"/>
      <c r="BK136" s="551"/>
      <c r="BL136" s="551"/>
      <c r="BM136" s="551"/>
      <c r="BN136" s="551"/>
      <c r="BO136" s="551"/>
      <c r="BP136" s="551"/>
      <c r="BQ136" s="551"/>
      <c r="BR136" s="551"/>
      <c r="BS136" s="551"/>
      <c r="BT136" s="551"/>
      <c r="BU136" s="551"/>
      <c r="BV136" s="551"/>
      <c r="BW136" s="551"/>
      <c r="BX136" s="551"/>
      <c r="BY136" s="551"/>
      <c r="BZ136" s="551"/>
      <c r="CA136" s="551"/>
      <c r="CB136" s="551"/>
      <c r="CC136" s="55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</row>
    <row r="137" spans="1:220" ht="28.15" customHeight="1" thickBot="1">
      <c r="A137" s="301"/>
      <c r="B137" s="590"/>
      <c r="C137" s="590"/>
      <c r="D137" s="591"/>
      <c r="E137" s="301"/>
      <c r="F137" s="301"/>
      <c r="G137" s="166"/>
      <c r="H137" s="166" t="s">
        <v>575</v>
      </c>
      <c r="I137" s="349">
        <f>SUM(I124:I136)</f>
        <v>13300000</v>
      </c>
      <c r="J137" s="349">
        <f>SUM(J124:J136)</f>
        <v>13627848.870000001</v>
      </c>
      <c r="K137" s="65"/>
      <c r="O137" s="65"/>
      <c r="Q137" s="65"/>
      <c r="S137" s="65"/>
      <c r="U137" s="65"/>
      <c r="W137" s="65"/>
      <c r="Y137" s="197"/>
      <c r="Z137" s="551"/>
      <c r="AA137" s="551"/>
      <c r="AB137" s="551"/>
      <c r="AC137" s="551"/>
      <c r="AD137" s="551"/>
      <c r="AE137" s="551"/>
      <c r="AF137" s="551"/>
      <c r="AG137" s="551"/>
      <c r="AH137" s="551"/>
      <c r="AI137" s="551"/>
      <c r="AJ137" s="551"/>
      <c r="AK137" s="551"/>
      <c r="AL137" s="551"/>
      <c r="AM137" s="551"/>
      <c r="AN137" s="551"/>
      <c r="AO137" s="551"/>
      <c r="AP137" s="551"/>
      <c r="AQ137" s="551"/>
      <c r="AR137" s="551"/>
      <c r="AS137" s="551"/>
      <c r="AT137" s="551"/>
      <c r="AU137" s="551"/>
      <c r="AV137" s="551"/>
      <c r="AW137" s="551"/>
      <c r="AX137" s="551"/>
      <c r="AY137" s="551"/>
      <c r="AZ137" s="551"/>
      <c r="BA137" s="551"/>
      <c r="BB137" s="551"/>
      <c r="BC137" s="551"/>
      <c r="BD137" s="551"/>
      <c r="BE137" s="551"/>
      <c r="BF137" s="551"/>
      <c r="BG137" s="551"/>
      <c r="BH137" s="551"/>
      <c r="BI137" s="551"/>
      <c r="BJ137" s="551"/>
      <c r="BK137" s="551"/>
      <c r="BL137" s="551"/>
      <c r="BM137" s="551"/>
      <c r="BN137" s="551"/>
      <c r="BO137" s="551"/>
      <c r="BP137" s="551"/>
      <c r="BQ137" s="551"/>
      <c r="BR137" s="551"/>
      <c r="BS137" s="551"/>
      <c r="BT137" s="551"/>
      <c r="BU137" s="551"/>
      <c r="BV137" s="551"/>
      <c r="BW137" s="551"/>
      <c r="BX137" s="551"/>
      <c r="BY137" s="551"/>
      <c r="BZ137" s="551"/>
      <c r="CA137" s="551"/>
      <c r="CB137" s="551"/>
      <c r="CC137" s="551"/>
    </row>
    <row r="138" spans="1:220" s="120" customFormat="1" ht="21.75" thickBot="1">
      <c r="A138" s="716" t="s">
        <v>58</v>
      </c>
      <c r="B138" s="717"/>
      <c r="C138" s="631"/>
      <c r="D138" s="632"/>
      <c r="E138" s="631"/>
      <c r="F138" s="631"/>
      <c r="G138" s="631"/>
      <c r="H138" s="631"/>
      <c r="I138" s="633"/>
      <c r="J138" s="633"/>
      <c r="K138" s="334"/>
      <c r="L138" s="121"/>
      <c r="O138" s="331"/>
      <c r="P138" s="121"/>
      <c r="Q138" s="331"/>
      <c r="R138" s="121"/>
      <c r="S138" s="331"/>
      <c r="T138" s="121"/>
      <c r="U138" s="331"/>
      <c r="V138" s="121"/>
      <c r="W138" s="331"/>
      <c r="X138" s="121"/>
      <c r="Y138" s="658"/>
      <c r="Z138" s="584"/>
      <c r="AA138" s="584"/>
      <c r="AB138" s="584"/>
      <c r="AC138" s="584"/>
      <c r="AD138" s="584"/>
      <c r="AE138" s="584"/>
      <c r="AF138" s="584"/>
      <c r="AG138" s="584"/>
      <c r="AH138" s="584"/>
      <c r="AI138" s="584"/>
      <c r="AJ138" s="584"/>
      <c r="AK138" s="584"/>
      <c r="AL138" s="584"/>
      <c r="AM138" s="584"/>
      <c r="AN138" s="584"/>
      <c r="AO138" s="584"/>
      <c r="AP138" s="584"/>
      <c r="AQ138" s="584"/>
      <c r="AR138" s="584"/>
      <c r="AS138" s="584"/>
      <c r="AT138" s="584"/>
      <c r="AU138" s="584"/>
      <c r="AV138" s="584"/>
      <c r="AW138" s="584"/>
      <c r="AX138" s="584"/>
      <c r="AY138" s="584"/>
      <c r="AZ138" s="584"/>
      <c r="BA138" s="584"/>
      <c r="BB138" s="584"/>
      <c r="BC138" s="584"/>
      <c r="BD138" s="584"/>
      <c r="BE138" s="584"/>
      <c r="BF138" s="584"/>
      <c r="BG138" s="584"/>
      <c r="BH138" s="584"/>
      <c r="BI138" s="584"/>
      <c r="BJ138" s="584"/>
      <c r="BK138" s="584"/>
      <c r="BL138" s="584"/>
      <c r="BM138" s="584"/>
      <c r="BN138" s="584"/>
      <c r="BO138" s="584"/>
      <c r="BP138" s="584"/>
      <c r="BQ138" s="584"/>
      <c r="BR138" s="584"/>
      <c r="BS138" s="584"/>
      <c r="BT138" s="584"/>
      <c r="BU138" s="584"/>
      <c r="BV138" s="584"/>
      <c r="BW138" s="584"/>
      <c r="BX138" s="584"/>
      <c r="BY138" s="584"/>
      <c r="BZ138" s="584"/>
      <c r="CA138" s="584"/>
      <c r="CB138" s="584"/>
      <c r="CC138" s="584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  <c r="DK138" s="116"/>
      <c r="DL138" s="116"/>
      <c r="DM138" s="116"/>
      <c r="DN138" s="116"/>
      <c r="DO138" s="116"/>
      <c r="DP138" s="116"/>
      <c r="DQ138" s="116"/>
      <c r="DR138" s="116"/>
      <c r="DS138" s="116"/>
      <c r="DT138" s="116"/>
      <c r="DU138" s="116"/>
      <c r="DV138" s="116"/>
      <c r="DW138" s="116"/>
      <c r="DX138" s="116"/>
      <c r="DY138" s="116"/>
      <c r="DZ138" s="116"/>
      <c r="EA138" s="116"/>
      <c r="EB138" s="116"/>
      <c r="EC138" s="116"/>
      <c r="ED138" s="116"/>
      <c r="EE138" s="116"/>
      <c r="EF138" s="116"/>
      <c r="EG138" s="116"/>
      <c r="EH138" s="116"/>
      <c r="EI138" s="116"/>
      <c r="EJ138" s="116"/>
      <c r="EK138" s="116"/>
      <c r="EL138" s="116"/>
      <c r="EM138" s="116"/>
      <c r="EN138" s="116"/>
      <c r="EO138" s="116"/>
      <c r="EP138" s="116"/>
      <c r="EQ138" s="116"/>
      <c r="ER138" s="116"/>
      <c r="ES138" s="116"/>
      <c r="ET138" s="116"/>
      <c r="EU138" s="116"/>
      <c r="EV138" s="116"/>
      <c r="EW138" s="116"/>
      <c r="EX138" s="116"/>
      <c r="EY138" s="116"/>
      <c r="EZ138" s="116"/>
      <c r="FA138" s="116"/>
      <c r="FB138" s="116"/>
      <c r="FC138" s="116"/>
      <c r="FD138" s="116"/>
      <c r="FE138" s="116"/>
      <c r="FF138" s="116"/>
      <c r="FG138" s="116"/>
      <c r="FH138" s="116"/>
      <c r="FI138" s="116"/>
      <c r="FJ138" s="116"/>
      <c r="FK138" s="116"/>
      <c r="FL138" s="116"/>
      <c r="FM138" s="116"/>
      <c r="FN138" s="116"/>
      <c r="FO138" s="116"/>
      <c r="FP138" s="116"/>
      <c r="FQ138" s="116"/>
      <c r="FR138" s="116"/>
      <c r="FS138" s="116"/>
      <c r="FT138" s="116"/>
      <c r="FU138" s="116"/>
      <c r="FV138" s="116"/>
      <c r="FW138" s="116"/>
      <c r="FX138" s="116"/>
      <c r="FY138" s="116"/>
      <c r="FZ138" s="116"/>
      <c r="GA138" s="116"/>
      <c r="GB138" s="116"/>
      <c r="GC138" s="116"/>
      <c r="GD138" s="116"/>
      <c r="GE138" s="116"/>
      <c r="GF138" s="116"/>
      <c r="GG138" s="116"/>
      <c r="GH138" s="116"/>
      <c r="GI138" s="116"/>
      <c r="GJ138" s="116"/>
      <c r="GK138" s="116"/>
      <c r="GL138" s="116"/>
      <c r="GM138" s="116"/>
      <c r="GN138" s="116"/>
      <c r="GO138" s="116"/>
      <c r="GP138" s="116"/>
      <c r="GQ138" s="116"/>
      <c r="GR138" s="116"/>
      <c r="GS138" s="116"/>
      <c r="GT138" s="116"/>
      <c r="GU138" s="116"/>
      <c r="GV138" s="116"/>
      <c r="GW138" s="116"/>
      <c r="GX138" s="116"/>
      <c r="GY138" s="116"/>
      <c r="GZ138" s="116"/>
      <c r="HA138" s="116"/>
      <c r="HB138" s="116"/>
      <c r="HC138" s="116"/>
      <c r="HD138" s="116"/>
      <c r="HE138" s="116"/>
      <c r="HF138" s="116"/>
      <c r="HG138" s="116"/>
      <c r="HH138" s="116"/>
      <c r="HI138" s="116"/>
      <c r="HJ138" s="116"/>
      <c r="HK138" s="116"/>
      <c r="HL138" s="116"/>
    </row>
    <row r="139" spans="1:220" s="26" customFormat="1" ht="45" customHeight="1">
      <c r="A139" s="176">
        <v>724</v>
      </c>
      <c r="B139" s="260" t="s">
        <v>59</v>
      </c>
      <c r="C139" s="260" t="s">
        <v>1140</v>
      </c>
      <c r="D139" s="261" t="s">
        <v>81</v>
      </c>
      <c r="E139" s="282" t="s">
        <v>55</v>
      </c>
      <c r="F139" s="282" t="s">
        <v>5</v>
      </c>
      <c r="G139" s="260" t="s">
        <v>11</v>
      </c>
      <c r="H139" s="260" t="s">
        <v>601</v>
      </c>
      <c r="I139" s="585">
        <v>350000</v>
      </c>
      <c r="J139" s="586">
        <v>450000</v>
      </c>
      <c r="K139" s="398" t="s">
        <v>1214</v>
      </c>
      <c r="L139" s="173" t="s">
        <v>573</v>
      </c>
      <c r="M139" s="176" t="s">
        <v>213</v>
      </c>
      <c r="N139" s="191" t="s">
        <v>654</v>
      </c>
      <c r="O139" s="141">
        <v>70000</v>
      </c>
      <c r="P139" s="150" t="s">
        <v>649</v>
      </c>
      <c r="Q139" s="141">
        <v>87364.98</v>
      </c>
      <c r="R139" s="233" t="s">
        <v>682</v>
      </c>
      <c r="S139" s="318"/>
      <c r="T139" s="10"/>
      <c r="U139" s="75"/>
      <c r="V139" s="23"/>
      <c r="W139" s="75"/>
      <c r="X139" s="23"/>
      <c r="Y139" s="659">
        <f>O139+Q139+S139+U139+W139</f>
        <v>157364.97999999998</v>
      </c>
      <c r="Z139" s="551"/>
      <c r="AA139" s="551"/>
      <c r="AB139" s="551"/>
      <c r="AC139" s="551"/>
      <c r="AD139" s="551"/>
      <c r="AE139" s="551"/>
      <c r="AF139" s="551"/>
      <c r="AG139" s="551"/>
      <c r="AH139" s="551"/>
      <c r="AI139" s="551"/>
      <c r="AJ139" s="551"/>
      <c r="AK139" s="551"/>
      <c r="AL139" s="551"/>
      <c r="AM139" s="551"/>
      <c r="AN139" s="551"/>
      <c r="AO139" s="551"/>
      <c r="AP139" s="551"/>
      <c r="AQ139" s="551"/>
      <c r="AR139" s="551"/>
      <c r="AS139" s="551"/>
      <c r="AT139" s="551"/>
      <c r="AU139" s="551"/>
      <c r="AV139" s="551"/>
      <c r="AW139" s="551"/>
      <c r="AX139" s="551"/>
      <c r="AY139" s="551"/>
      <c r="AZ139" s="551"/>
      <c r="BA139" s="551"/>
      <c r="BB139" s="551"/>
      <c r="BC139" s="551"/>
      <c r="BD139" s="551"/>
      <c r="BE139" s="551"/>
      <c r="BF139" s="551"/>
      <c r="BG139" s="551"/>
      <c r="BH139" s="551"/>
      <c r="BI139" s="551"/>
      <c r="BJ139" s="551"/>
      <c r="BK139" s="551"/>
      <c r="BL139" s="551"/>
      <c r="BM139" s="551"/>
      <c r="BN139" s="551"/>
      <c r="BO139" s="551"/>
      <c r="BP139" s="551"/>
      <c r="BQ139" s="551"/>
      <c r="BR139" s="551"/>
      <c r="BS139" s="551"/>
      <c r="BT139" s="551"/>
      <c r="BU139" s="551"/>
      <c r="BV139" s="551"/>
      <c r="BW139" s="551"/>
      <c r="BX139" s="551"/>
      <c r="BY139" s="551"/>
      <c r="BZ139" s="551"/>
      <c r="CA139" s="551"/>
      <c r="CB139" s="551"/>
      <c r="CC139" s="55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</row>
    <row r="140" spans="1:220" s="28" customFormat="1" ht="45" customHeight="1" thickBot="1">
      <c r="A140" s="254">
        <v>725</v>
      </c>
      <c r="B140" s="264" t="s">
        <v>59</v>
      </c>
      <c r="C140" s="264" t="s">
        <v>1140</v>
      </c>
      <c r="D140" s="265" t="s">
        <v>60</v>
      </c>
      <c r="E140" s="284" t="s">
        <v>55</v>
      </c>
      <c r="F140" s="284" t="s">
        <v>5</v>
      </c>
      <c r="G140" s="264" t="s">
        <v>56</v>
      </c>
      <c r="H140" s="264" t="s">
        <v>602</v>
      </c>
      <c r="I140" s="588">
        <v>1500000</v>
      </c>
      <c r="J140" s="589">
        <v>1900000</v>
      </c>
      <c r="K140" s="324"/>
      <c r="L140" s="228" t="s">
        <v>571</v>
      </c>
      <c r="M140" s="254" t="s">
        <v>597</v>
      </c>
      <c r="N140" s="192" t="s">
        <v>655</v>
      </c>
      <c r="O140" s="143">
        <v>300000</v>
      </c>
      <c r="P140" s="149" t="s">
        <v>650</v>
      </c>
      <c r="Q140" s="77"/>
      <c r="R140" s="19"/>
      <c r="S140" s="326"/>
      <c r="T140" s="18"/>
      <c r="U140" s="77"/>
      <c r="V140" s="24"/>
      <c r="W140" s="77"/>
      <c r="X140" s="24"/>
      <c r="Y140" s="660">
        <f>O140+Q140+S140+U140+W140</f>
        <v>300000</v>
      </c>
      <c r="Z140" s="551"/>
      <c r="AA140" s="551"/>
      <c r="AB140" s="551"/>
      <c r="AC140" s="551"/>
      <c r="AD140" s="551"/>
      <c r="AE140" s="551"/>
      <c r="AF140" s="551"/>
      <c r="AG140" s="551"/>
      <c r="AH140" s="551"/>
      <c r="AI140" s="551"/>
      <c r="AJ140" s="551"/>
      <c r="AK140" s="551"/>
      <c r="AL140" s="551"/>
      <c r="AM140" s="551"/>
      <c r="AN140" s="551"/>
      <c r="AO140" s="551"/>
      <c r="AP140" s="551"/>
      <c r="AQ140" s="551"/>
      <c r="AR140" s="551"/>
      <c r="AS140" s="551"/>
      <c r="AT140" s="551"/>
      <c r="AU140" s="551"/>
      <c r="AV140" s="551"/>
      <c r="AW140" s="551"/>
      <c r="AX140" s="551"/>
      <c r="AY140" s="551"/>
      <c r="AZ140" s="551"/>
      <c r="BA140" s="551"/>
      <c r="BB140" s="551"/>
      <c r="BC140" s="551"/>
      <c r="BD140" s="551"/>
      <c r="BE140" s="551"/>
      <c r="BF140" s="551"/>
      <c r="BG140" s="551"/>
      <c r="BH140" s="551"/>
      <c r="BI140" s="551"/>
      <c r="BJ140" s="551"/>
      <c r="BK140" s="551"/>
      <c r="BL140" s="551"/>
      <c r="BM140" s="551"/>
      <c r="BN140" s="551"/>
      <c r="BO140" s="551"/>
      <c r="BP140" s="551"/>
      <c r="BQ140" s="551"/>
      <c r="BR140" s="551"/>
      <c r="BS140" s="551"/>
      <c r="BT140" s="551"/>
      <c r="BU140" s="551"/>
      <c r="BV140" s="551"/>
      <c r="BW140" s="551"/>
      <c r="BX140" s="551"/>
      <c r="BY140" s="551"/>
      <c r="BZ140" s="551"/>
      <c r="CA140" s="551"/>
      <c r="CB140" s="551"/>
      <c r="CC140" s="55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</row>
    <row r="141" spans="1:220" s="28" customFormat="1" ht="30" customHeight="1" thickBot="1">
      <c r="A141" s="634"/>
      <c r="B141" s="635"/>
      <c r="C141" s="635"/>
      <c r="D141" s="636"/>
      <c r="E141" s="634"/>
      <c r="F141" s="634"/>
      <c r="G141" s="166"/>
      <c r="H141" s="166" t="s">
        <v>575</v>
      </c>
      <c r="I141" s="384">
        <f>SUM(I139:I140)</f>
        <v>1850000</v>
      </c>
      <c r="J141" s="384">
        <f>SUM(J139:J140)</f>
        <v>2350000</v>
      </c>
      <c r="K141" s="328"/>
      <c r="O141" s="328"/>
      <c r="Q141" s="328"/>
      <c r="S141" s="328"/>
      <c r="U141" s="328"/>
      <c r="W141" s="328"/>
      <c r="Y141" s="445"/>
      <c r="Z141" s="551"/>
      <c r="AA141" s="551"/>
      <c r="AB141" s="551"/>
      <c r="AC141" s="551"/>
      <c r="AD141" s="551"/>
      <c r="AE141" s="551"/>
      <c r="AF141" s="551"/>
      <c r="AG141" s="551"/>
      <c r="AH141" s="551"/>
      <c r="AI141" s="551"/>
      <c r="AJ141" s="551"/>
      <c r="AK141" s="551"/>
      <c r="AL141" s="551"/>
      <c r="AM141" s="551"/>
      <c r="AN141" s="551"/>
      <c r="AO141" s="551"/>
      <c r="AP141" s="551"/>
      <c r="AQ141" s="551"/>
      <c r="AR141" s="551"/>
      <c r="AS141" s="551"/>
      <c r="AT141" s="551"/>
      <c r="AU141" s="551"/>
      <c r="AV141" s="551"/>
      <c r="AW141" s="551"/>
      <c r="AX141" s="551"/>
      <c r="AY141" s="551"/>
      <c r="AZ141" s="551"/>
      <c r="BA141" s="551"/>
      <c r="BB141" s="551"/>
      <c r="BC141" s="551"/>
      <c r="BD141" s="551"/>
      <c r="BE141" s="551"/>
      <c r="BF141" s="551"/>
      <c r="BG141" s="551"/>
      <c r="BH141" s="551"/>
      <c r="BI141" s="551"/>
      <c r="BJ141" s="551"/>
      <c r="BK141" s="551"/>
      <c r="BL141" s="551"/>
      <c r="BM141" s="551"/>
      <c r="BN141" s="551"/>
      <c r="BO141" s="551"/>
      <c r="BP141" s="551"/>
      <c r="BQ141" s="551"/>
      <c r="BR141" s="551"/>
      <c r="BS141" s="551"/>
      <c r="BT141" s="551"/>
      <c r="BU141" s="551"/>
      <c r="BV141" s="551"/>
      <c r="BW141" s="551"/>
      <c r="BX141" s="551"/>
      <c r="BY141" s="551"/>
      <c r="BZ141" s="551"/>
      <c r="CA141" s="551"/>
      <c r="CB141" s="551"/>
      <c r="CC141" s="55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</row>
    <row r="142" spans="1:220" s="99" customFormat="1" ht="21.75" thickBot="1">
      <c r="A142" s="637" t="s">
        <v>78</v>
      </c>
      <c r="B142" s="621"/>
      <c r="C142" s="621"/>
      <c r="D142" s="622"/>
      <c r="E142" s="621"/>
      <c r="F142" s="621"/>
      <c r="G142" s="621"/>
      <c r="H142" s="621"/>
      <c r="I142" s="623"/>
      <c r="J142" s="623"/>
      <c r="K142" s="333"/>
      <c r="L142" s="100"/>
      <c r="O142" s="327"/>
      <c r="P142" s="100"/>
      <c r="Q142" s="327"/>
      <c r="R142" s="100"/>
      <c r="S142" s="327"/>
      <c r="T142" s="100"/>
      <c r="U142" s="327"/>
      <c r="V142" s="100"/>
      <c r="W142" s="327"/>
      <c r="X142" s="100"/>
      <c r="Y142" s="653"/>
      <c r="Z142" s="584"/>
      <c r="AA142" s="584"/>
      <c r="AB142" s="584"/>
      <c r="AC142" s="584"/>
      <c r="AD142" s="584"/>
      <c r="AE142" s="584"/>
      <c r="AF142" s="584"/>
      <c r="AG142" s="584"/>
      <c r="AH142" s="584"/>
      <c r="AI142" s="584"/>
      <c r="AJ142" s="584"/>
      <c r="AK142" s="584"/>
      <c r="AL142" s="584"/>
      <c r="AM142" s="584"/>
      <c r="AN142" s="584"/>
      <c r="AO142" s="584"/>
      <c r="AP142" s="584"/>
      <c r="AQ142" s="584"/>
      <c r="AR142" s="584"/>
      <c r="AS142" s="584"/>
      <c r="AT142" s="584"/>
      <c r="AU142" s="584"/>
      <c r="AV142" s="584"/>
      <c r="AW142" s="584"/>
      <c r="AX142" s="584"/>
      <c r="AY142" s="584"/>
      <c r="AZ142" s="584"/>
      <c r="BA142" s="584"/>
      <c r="BB142" s="584"/>
      <c r="BC142" s="584"/>
      <c r="BD142" s="584"/>
      <c r="BE142" s="584"/>
      <c r="BF142" s="584"/>
      <c r="BG142" s="584"/>
      <c r="BH142" s="584"/>
      <c r="BI142" s="584"/>
      <c r="BJ142" s="584"/>
      <c r="BK142" s="584"/>
      <c r="BL142" s="584"/>
      <c r="BM142" s="584"/>
      <c r="BN142" s="584"/>
      <c r="BO142" s="584"/>
      <c r="BP142" s="584"/>
      <c r="BQ142" s="584"/>
      <c r="BR142" s="584"/>
      <c r="BS142" s="584"/>
      <c r="BT142" s="584"/>
      <c r="BU142" s="584"/>
      <c r="BV142" s="584"/>
      <c r="BW142" s="584"/>
      <c r="BX142" s="584"/>
      <c r="BY142" s="584"/>
      <c r="BZ142" s="584"/>
      <c r="CA142" s="584"/>
      <c r="CB142" s="584"/>
      <c r="CC142" s="584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  <c r="DK142" s="116"/>
      <c r="DL142" s="116"/>
      <c r="DM142" s="116"/>
      <c r="DN142" s="116"/>
      <c r="DO142" s="116"/>
      <c r="DP142" s="116"/>
      <c r="DQ142" s="116"/>
      <c r="DR142" s="116"/>
      <c r="DS142" s="116"/>
      <c r="DT142" s="116"/>
      <c r="DU142" s="116"/>
      <c r="DV142" s="116"/>
      <c r="DW142" s="116"/>
      <c r="DX142" s="116"/>
      <c r="DY142" s="116"/>
      <c r="DZ142" s="116"/>
      <c r="EA142" s="116"/>
      <c r="EB142" s="116"/>
      <c r="EC142" s="116"/>
      <c r="ED142" s="116"/>
      <c r="EE142" s="116"/>
      <c r="EF142" s="116"/>
      <c r="EG142" s="116"/>
      <c r="EH142" s="116"/>
      <c r="EI142" s="116"/>
      <c r="EJ142" s="116"/>
      <c r="EK142" s="116"/>
      <c r="EL142" s="116"/>
      <c r="EM142" s="116"/>
      <c r="EN142" s="116"/>
      <c r="EO142" s="116"/>
      <c r="EP142" s="116"/>
      <c r="EQ142" s="116"/>
      <c r="ER142" s="116"/>
      <c r="ES142" s="116"/>
      <c r="ET142" s="116"/>
      <c r="EU142" s="116"/>
      <c r="EV142" s="116"/>
      <c r="EW142" s="116"/>
      <c r="EX142" s="116"/>
      <c r="EY142" s="116"/>
      <c r="EZ142" s="116"/>
      <c r="FA142" s="116"/>
      <c r="FB142" s="116"/>
      <c r="FC142" s="116"/>
      <c r="FD142" s="116"/>
      <c r="FE142" s="116"/>
      <c r="FF142" s="116"/>
      <c r="FG142" s="116"/>
      <c r="FH142" s="116"/>
      <c r="FI142" s="116"/>
      <c r="FJ142" s="116"/>
      <c r="FK142" s="116"/>
      <c r="FL142" s="116"/>
      <c r="FM142" s="116"/>
      <c r="FN142" s="116"/>
      <c r="FO142" s="116"/>
      <c r="FP142" s="116"/>
      <c r="FQ142" s="116"/>
      <c r="FR142" s="116"/>
      <c r="FS142" s="116"/>
      <c r="FT142" s="116"/>
      <c r="FU142" s="116"/>
      <c r="FV142" s="116"/>
      <c r="FW142" s="116"/>
      <c r="FX142" s="116"/>
      <c r="FY142" s="116"/>
      <c r="FZ142" s="116"/>
      <c r="GA142" s="116"/>
      <c r="GB142" s="116"/>
      <c r="GC142" s="116"/>
      <c r="GD142" s="116"/>
      <c r="GE142" s="116"/>
      <c r="GF142" s="116"/>
      <c r="GG142" s="116"/>
      <c r="GH142" s="116"/>
      <c r="GI142" s="116"/>
      <c r="GJ142" s="116"/>
      <c r="GK142" s="116"/>
      <c r="GL142" s="116"/>
      <c r="GM142" s="116"/>
      <c r="GN142" s="116"/>
      <c r="GO142" s="116"/>
      <c r="GP142" s="116"/>
      <c r="GQ142" s="116"/>
      <c r="GR142" s="116"/>
      <c r="GS142" s="116"/>
      <c r="GT142" s="116"/>
      <c r="GU142" s="116"/>
      <c r="GV142" s="116"/>
      <c r="GW142" s="116"/>
      <c r="GX142" s="116"/>
      <c r="GY142" s="116"/>
      <c r="GZ142" s="116"/>
      <c r="HA142" s="116"/>
      <c r="HB142" s="116"/>
      <c r="HC142" s="116"/>
      <c r="HD142" s="116"/>
      <c r="HE142" s="116"/>
      <c r="HF142" s="116"/>
      <c r="HG142" s="116"/>
      <c r="HH142" s="116"/>
      <c r="HI142" s="116"/>
      <c r="HJ142" s="116"/>
      <c r="HK142" s="116"/>
      <c r="HL142" s="116"/>
    </row>
    <row r="143" spans="1:220" s="29" customFormat="1" ht="45" customHeight="1">
      <c r="A143" s="176">
        <v>758</v>
      </c>
      <c r="B143" s="260" t="s">
        <v>52</v>
      </c>
      <c r="C143" s="260" t="s">
        <v>52</v>
      </c>
      <c r="D143" s="261" t="s">
        <v>61</v>
      </c>
      <c r="E143" s="282" t="s">
        <v>55</v>
      </c>
      <c r="F143" s="282" t="s">
        <v>18</v>
      </c>
      <c r="G143" s="260" t="s">
        <v>42</v>
      </c>
      <c r="H143" s="260"/>
      <c r="I143" s="638">
        <v>750000</v>
      </c>
      <c r="J143" s="586">
        <v>750000</v>
      </c>
      <c r="K143" s="75"/>
      <c r="L143" s="531" t="s">
        <v>569</v>
      </c>
      <c r="M143" s="159"/>
      <c r="N143" s="23"/>
      <c r="O143" s="75"/>
      <c r="P143" s="10"/>
      <c r="Q143" s="75"/>
      <c r="R143" s="9"/>
      <c r="S143" s="318"/>
      <c r="T143" s="10"/>
      <c r="U143" s="75"/>
      <c r="V143" s="23"/>
      <c r="W143" s="75"/>
      <c r="X143" s="23"/>
      <c r="Y143" s="659">
        <f>O143+Q143+S143+U143+W143</f>
        <v>0</v>
      </c>
      <c r="Z143" s="551"/>
      <c r="AA143" s="551"/>
      <c r="AB143" s="551"/>
      <c r="AC143" s="551"/>
      <c r="AD143" s="551"/>
      <c r="AE143" s="551"/>
      <c r="AF143" s="551"/>
      <c r="AG143" s="551"/>
      <c r="AH143" s="551"/>
      <c r="AI143" s="551"/>
      <c r="AJ143" s="551"/>
      <c r="AK143" s="551"/>
      <c r="AL143" s="551"/>
      <c r="AM143" s="551"/>
      <c r="AN143" s="551"/>
      <c r="AO143" s="551"/>
      <c r="AP143" s="551"/>
      <c r="AQ143" s="551"/>
      <c r="AR143" s="551"/>
      <c r="AS143" s="551"/>
      <c r="AT143" s="551"/>
      <c r="AU143" s="551"/>
      <c r="AV143" s="551"/>
      <c r="AW143" s="551"/>
      <c r="AX143" s="551"/>
      <c r="AY143" s="551"/>
      <c r="AZ143" s="551"/>
      <c r="BA143" s="551"/>
      <c r="BB143" s="551"/>
      <c r="BC143" s="551"/>
      <c r="BD143" s="551"/>
      <c r="BE143" s="551"/>
      <c r="BF143" s="551"/>
      <c r="BG143" s="551"/>
      <c r="BH143" s="551"/>
      <c r="BI143" s="551"/>
      <c r="BJ143" s="551"/>
      <c r="BK143" s="551"/>
      <c r="BL143" s="551"/>
      <c r="BM143" s="551"/>
      <c r="BN143" s="551"/>
      <c r="BO143" s="551"/>
      <c r="BP143" s="551"/>
      <c r="BQ143" s="551"/>
      <c r="BR143" s="551"/>
      <c r="BS143" s="551"/>
      <c r="BT143" s="551"/>
      <c r="BU143" s="551"/>
      <c r="BV143" s="551"/>
      <c r="BW143" s="551"/>
      <c r="BX143" s="551"/>
      <c r="BY143" s="551"/>
      <c r="BZ143" s="551"/>
      <c r="CA143" s="551"/>
      <c r="CB143" s="551"/>
      <c r="CC143" s="55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</row>
    <row r="144" spans="1:220" s="344" customFormat="1" ht="45" customHeight="1" thickBot="1">
      <c r="A144" s="319">
        <v>759</v>
      </c>
      <c r="B144" s="601" t="s">
        <v>52</v>
      </c>
      <c r="C144" s="601" t="s">
        <v>52</v>
      </c>
      <c r="D144" s="602" t="s">
        <v>80</v>
      </c>
      <c r="E144" s="434" t="s">
        <v>55</v>
      </c>
      <c r="F144" s="434" t="s">
        <v>18</v>
      </c>
      <c r="G144" s="601" t="s">
        <v>45</v>
      </c>
      <c r="H144" s="601"/>
      <c r="I144" s="639">
        <v>550000</v>
      </c>
      <c r="J144" s="640">
        <v>0</v>
      </c>
      <c r="K144" s="310"/>
      <c r="L144" s="578" t="s">
        <v>1080</v>
      </c>
      <c r="M144" s="581"/>
      <c r="N144" s="343"/>
      <c r="O144" s="310"/>
      <c r="P144" s="304"/>
      <c r="Q144" s="310"/>
      <c r="R144" s="303"/>
      <c r="S144" s="475"/>
      <c r="T144" s="304"/>
      <c r="U144" s="310"/>
      <c r="V144" s="343"/>
      <c r="W144" s="310"/>
      <c r="X144" s="343"/>
      <c r="Y144" s="661">
        <f>O144+Q144+S144+U144+W144</f>
        <v>0</v>
      </c>
      <c r="Z144" s="551"/>
      <c r="AA144" s="551"/>
      <c r="AB144" s="551"/>
      <c r="AC144" s="551"/>
      <c r="AD144" s="551"/>
      <c r="AE144" s="551"/>
      <c r="AF144" s="551"/>
      <c r="AG144" s="551"/>
      <c r="AH144" s="551"/>
      <c r="AI144" s="551"/>
      <c r="AJ144" s="551"/>
      <c r="AK144" s="551"/>
      <c r="AL144" s="551"/>
      <c r="AM144" s="551"/>
      <c r="AN144" s="551"/>
      <c r="AO144" s="551"/>
      <c r="AP144" s="551"/>
      <c r="AQ144" s="551"/>
      <c r="AR144" s="551"/>
      <c r="AS144" s="551"/>
      <c r="AT144" s="551"/>
      <c r="AU144" s="551"/>
      <c r="AV144" s="551"/>
      <c r="AW144" s="551"/>
      <c r="AX144" s="551"/>
      <c r="AY144" s="551"/>
      <c r="AZ144" s="551"/>
      <c r="BA144" s="551"/>
      <c r="BB144" s="551"/>
      <c r="BC144" s="551"/>
      <c r="BD144" s="551"/>
      <c r="BE144" s="551"/>
      <c r="BF144" s="551"/>
      <c r="BG144" s="551"/>
      <c r="BH144" s="551"/>
      <c r="BI144" s="551"/>
      <c r="BJ144" s="551"/>
      <c r="BK144" s="551"/>
      <c r="BL144" s="551"/>
      <c r="BM144" s="551"/>
      <c r="BN144" s="551"/>
      <c r="BO144" s="551"/>
      <c r="BP144" s="551"/>
      <c r="BQ144" s="551"/>
      <c r="BR144" s="551"/>
      <c r="BS144" s="551"/>
      <c r="BT144" s="551"/>
      <c r="BU144" s="551"/>
      <c r="BV144" s="551"/>
      <c r="BW144" s="551"/>
      <c r="BX144" s="551"/>
      <c r="BY144" s="551"/>
      <c r="BZ144" s="551"/>
      <c r="CA144" s="551"/>
      <c r="CB144" s="551"/>
      <c r="CC144" s="551"/>
      <c r="CD144" s="311"/>
      <c r="CE144" s="311"/>
      <c r="CF144" s="311"/>
      <c r="CG144" s="311"/>
      <c r="CH144" s="311"/>
      <c r="CI144" s="311"/>
      <c r="CJ144" s="311"/>
      <c r="CK144" s="311"/>
      <c r="CL144" s="311"/>
      <c r="CM144" s="311"/>
      <c r="CN144" s="311"/>
      <c r="CO144" s="311"/>
      <c r="CP144" s="311"/>
      <c r="CQ144" s="311"/>
      <c r="CR144" s="311"/>
      <c r="CS144" s="311"/>
      <c r="CT144" s="311"/>
      <c r="CU144" s="311"/>
      <c r="CV144" s="311"/>
      <c r="CW144" s="311"/>
      <c r="CX144" s="311"/>
      <c r="CY144" s="311"/>
      <c r="CZ144" s="311"/>
      <c r="DA144" s="311"/>
      <c r="DB144" s="311"/>
      <c r="DC144" s="311"/>
      <c r="DD144" s="311"/>
      <c r="DE144" s="311"/>
      <c r="DF144" s="311"/>
      <c r="DG144" s="311"/>
      <c r="DH144" s="311"/>
      <c r="DI144" s="311"/>
      <c r="DJ144" s="311"/>
      <c r="DK144" s="311"/>
      <c r="DL144" s="311"/>
      <c r="DM144" s="311"/>
      <c r="DN144" s="311"/>
      <c r="DO144" s="311"/>
      <c r="DP144" s="311"/>
      <c r="DQ144" s="311"/>
      <c r="DR144" s="311"/>
      <c r="DS144" s="311"/>
      <c r="DT144" s="311"/>
      <c r="DU144" s="311"/>
      <c r="DV144" s="311"/>
      <c r="DW144" s="311"/>
      <c r="DX144" s="311"/>
      <c r="DY144" s="311"/>
      <c r="DZ144" s="311"/>
      <c r="EA144" s="311"/>
      <c r="EB144" s="311"/>
      <c r="EC144" s="311"/>
      <c r="ED144" s="311"/>
      <c r="EE144" s="311"/>
      <c r="EF144" s="311"/>
      <c r="EG144" s="311"/>
      <c r="EH144" s="311"/>
      <c r="EI144" s="311"/>
      <c r="EJ144" s="311"/>
      <c r="EK144" s="311"/>
      <c r="EL144" s="311"/>
      <c r="EM144" s="311"/>
      <c r="EN144" s="311"/>
      <c r="EO144" s="311"/>
      <c r="EP144" s="311"/>
      <c r="EQ144" s="311"/>
      <c r="ER144" s="311"/>
      <c r="ES144" s="311"/>
      <c r="ET144" s="311"/>
      <c r="EU144" s="311"/>
      <c r="EV144" s="311"/>
      <c r="EW144" s="311"/>
      <c r="EX144" s="311"/>
      <c r="EY144" s="311"/>
      <c r="EZ144" s="311"/>
      <c r="FA144" s="311"/>
      <c r="FB144" s="311"/>
      <c r="FC144" s="311"/>
      <c r="FD144" s="311"/>
      <c r="FE144" s="311"/>
      <c r="FF144" s="311"/>
      <c r="FG144" s="311"/>
      <c r="FH144" s="311"/>
      <c r="FI144" s="311"/>
      <c r="FJ144" s="311"/>
      <c r="FK144" s="311"/>
      <c r="FL144" s="311"/>
      <c r="FM144" s="311"/>
      <c r="FN144" s="311"/>
      <c r="FO144" s="311"/>
      <c r="FP144" s="311"/>
      <c r="FQ144" s="311"/>
      <c r="FR144" s="311"/>
      <c r="FS144" s="311"/>
      <c r="FT144" s="311"/>
      <c r="FU144" s="311"/>
      <c r="FV144" s="311"/>
      <c r="FW144" s="311"/>
      <c r="FX144" s="311"/>
      <c r="FY144" s="311"/>
      <c r="FZ144" s="311"/>
      <c r="GA144" s="311"/>
      <c r="GB144" s="311"/>
      <c r="GC144" s="311"/>
      <c r="GD144" s="311"/>
      <c r="GE144" s="311"/>
      <c r="GF144" s="311"/>
      <c r="GG144" s="311"/>
      <c r="GH144" s="311"/>
      <c r="GI144" s="311"/>
      <c r="GJ144" s="311"/>
      <c r="GK144" s="311"/>
      <c r="GL144" s="311"/>
      <c r="GM144" s="311"/>
      <c r="GN144" s="311"/>
      <c r="GO144" s="311"/>
      <c r="GP144" s="311"/>
      <c r="GQ144" s="311"/>
      <c r="GR144" s="311"/>
      <c r="GS144" s="311"/>
      <c r="GT144" s="311"/>
      <c r="GU144" s="311"/>
      <c r="GV144" s="311"/>
      <c r="GW144" s="311"/>
      <c r="GX144" s="311"/>
      <c r="GY144" s="311"/>
      <c r="GZ144" s="311"/>
      <c r="HA144" s="311"/>
      <c r="HB144" s="311"/>
      <c r="HC144" s="311"/>
      <c r="HD144" s="311"/>
      <c r="HE144" s="311"/>
      <c r="HF144" s="311"/>
      <c r="HG144" s="311"/>
      <c r="HH144" s="311"/>
      <c r="HI144" s="311"/>
      <c r="HJ144" s="311"/>
      <c r="HK144" s="311"/>
      <c r="HL144" s="311"/>
    </row>
    <row r="145" spans="1:220" s="29" customFormat="1" ht="45" customHeight="1" thickBot="1">
      <c r="A145" s="641" t="s">
        <v>1028</v>
      </c>
      <c r="B145" s="264" t="s">
        <v>52</v>
      </c>
      <c r="C145" s="264" t="s">
        <v>1261</v>
      </c>
      <c r="D145" s="265" t="s">
        <v>1029</v>
      </c>
      <c r="E145" s="284">
        <v>132</v>
      </c>
      <c r="F145" s="284" t="s">
        <v>18</v>
      </c>
      <c r="G145" s="264" t="s">
        <v>45</v>
      </c>
      <c r="H145" s="264"/>
      <c r="I145" s="642">
        <v>0</v>
      </c>
      <c r="J145" s="589">
        <v>550000</v>
      </c>
      <c r="K145" s="396"/>
      <c r="L145" s="532" t="s">
        <v>1080</v>
      </c>
      <c r="M145" s="421"/>
      <c r="N145" s="422"/>
      <c r="O145" s="420"/>
      <c r="P145" s="423"/>
      <c r="Q145" s="420"/>
      <c r="R145" s="424"/>
      <c r="S145" s="483"/>
      <c r="T145" s="423"/>
      <c r="U145" s="420"/>
      <c r="V145" s="421"/>
      <c r="W145" s="420"/>
      <c r="X145" s="422"/>
      <c r="Y145" s="660">
        <f>O145+Q145+S145+U145+W145</f>
        <v>0</v>
      </c>
      <c r="Z145" s="551"/>
      <c r="AA145" s="551"/>
      <c r="AB145" s="551"/>
      <c r="AC145" s="551"/>
      <c r="AD145" s="551"/>
      <c r="AE145" s="551"/>
      <c r="AF145" s="551"/>
      <c r="AG145" s="551"/>
      <c r="AH145" s="551"/>
      <c r="AI145" s="551"/>
      <c r="AJ145" s="551"/>
      <c r="AK145" s="551"/>
      <c r="AL145" s="551"/>
      <c r="AM145" s="551"/>
      <c r="AN145" s="551"/>
      <c r="AO145" s="551"/>
      <c r="AP145" s="551"/>
      <c r="AQ145" s="551"/>
      <c r="AR145" s="551"/>
      <c r="AS145" s="551"/>
      <c r="AT145" s="551"/>
      <c r="AU145" s="551"/>
      <c r="AV145" s="551"/>
      <c r="AW145" s="551"/>
      <c r="AX145" s="551"/>
      <c r="AY145" s="551"/>
      <c r="AZ145" s="551"/>
      <c r="BA145" s="551"/>
      <c r="BB145" s="551"/>
      <c r="BC145" s="551"/>
      <c r="BD145" s="551"/>
      <c r="BE145" s="551"/>
      <c r="BF145" s="551"/>
      <c r="BG145" s="551"/>
      <c r="BH145" s="551"/>
      <c r="BI145" s="551"/>
      <c r="BJ145" s="551"/>
      <c r="BK145" s="551"/>
      <c r="BL145" s="551"/>
      <c r="BM145" s="551"/>
      <c r="BN145" s="551"/>
      <c r="BO145" s="551"/>
      <c r="BP145" s="551"/>
      <c r="BQ145" s="551"/>
      <c r="BR145" s="551"/>
      <c r="BS145" s="551"/>
      <c r="BT145" s="551"/>
      <c r="BU145" s="551"/>
      <c r="BV145" s="551"/>
      <c r="BW145" s="551"/>
      <c r="BX145" s="551"/>
      <c r="BY145" s="551"/>
      <c r="BZ145" s="551"/>
      <c r="CA145" s="551"/>
      <c r="CB145" s="551"/>
      <c r="CC145" s="55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</row>
    <row r="146" spans="1:220" s="44" customFormat="1" ht="28.15" customHeight="1" thickBot="1">
      <c r="A146" s="301"/>
      <c r="B146" s="590"/>
      <c r="C146" s="590"/>
      <c r="D146" s="591"/>
      <c r="E146" s="301"/>
      <c r="F146" s="301"/>
      <c r="G146" s="166"/>
      <c r="H146" s="166" t="s">
        <v>575</v>
      </c>
      <c r="I146" s="349">
        <f>SUM(I143:I144)</f>
        <v>1300000</v>
      </c>
      <c r="J146" s="349">
        <f>SUM(J143:J145)</f>
        <v>1300000</v>
      </c>
      <c r="K146" s="1"/>
      <c r="L146" s="1"/>
      <c r="M146" s="1"/>
      <c r="N146" s="1"/>
      <c r="O146" s="65"/>
      <c r="P146" s="1"/>
      <c r="Q146" s="65"/>
      <c r="R146" s="1"/>
      <c r="S146" s="65"/>
      <c r="T146" s="1"/>
      <c r="U146" s="65"/>
      <c r="V146" s="1"/>
      <c r="W146" s="65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</row>
    <row r="147" spans="1:220" s="44" customFormat="1" ht="30.75" customHeight="1" thickBot="1">
      <c r="A147" s="2"/>
      <c r="B147" s="12"/>
      <c r="C147" s="12"/>
      <c r="D147" s="12"/>
      <c r="E147" s="2"/>
      <c r="F147" s="2"/>
      <c r="G147" s="70"/>
      <c r="H147" s="165" t="s">
        <v>151</v>
      </c>
      <c r="I147" s="385">
        <f>I137+I141+I146</f>
        <v>16450000</v>
      </c>
      <c r="J147" s="385">
        <f>J137+J141+J146</f>
        <v>17277848.870000001</v>
      </c>
      <c r="K147" s="1"/>
      <c r="L147" s="1"/>
      <c r="M147" s="1"/>
      <c r="N147" s="1"/>
      <c r="O147" s="220">
        <f>SUM(O124:O146)</f>
        <v>3030000</v>
      </c>
      <c r="P147" s="219"/>
      <c r="Q147" s="220">
        <f>SUM(Q124:Q146)</f>
        <v>2558122.79</v>
      </c>
      <c r="R147" s="1"/>
      <c r="S147" s="220">
        <f>SUM(S124:S146)</f>
        <v>788354.25</v>
      </c>
      <c r="T147" s="1"/>
      <c r="U147" s="220">
        <f>SUM(U124:U146)</f>
        <v>672861.59</v>
      </c>
      <c r="V147" s="1"/>
      <c r="W147" s="220">
        <f>SUM(W124:W146)</f>
        <v>134271.95000000001</v>
      </c>
      <c r="X147" s="1"/>
      <c r="Y147" s="371">
        <f>O147+Q147+S147+U147</f>
        <v>7049338.6299999999</v>
      </c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</row>
    <row r="156" spans="1:220">
      <c r="J156" s="245"/>
    </row>
    <row r="158" spans="1:220">
      <c r="J158" s="245"/>
    </row>
  </sheetData>
  <sheetProtection autoFilter="0"/>
  <autoFilter ref="A8:Y147"/>
  <dataConsolidate link="1"/>
  <mergeCells count="11">
    <mergeCell ref="A2:J2"/>
    <mergeCell ref="A3:J3"/>
    <mergeCell ref="A4:J4"/>
    <mergeCell ref="M6:N7"/>
    <mergeCell ref="K6:L7"/>
    <mergeCell ref="A123:B123"/>
    <mergeCell ref="A6:J7"/>
    <mergeCell ref="Y6:Y7"/>
    <mergeCell ref="A138:B138"/>
    <mergeCell ref="A9:J9"/>
    <mergeCell ref="O6:X7"/>
  </mergeCells>
  <phoneticPr fontId="30" type="noConversion"/>
  <conditionalFormatting sqref="L10:L22">
    <cfRule type="cellIs" dxfId="183" priority="34" operator="equal">
      <formula>"0_Non Avviato"</formula>
    </cfRule>
    <cfRule type="cellIs" dxfId="182" priority="125" operator="equal">
      <formula>"R_Rinunce/Revoche"</formula>
    </cfRule>
    <cfRule type="cellIs" dxfId="181" priority="126" operator="equal">
      <formula>"4_Avviata la gara per affidamento lavori"</formula>
    </cfRule>
    <cfRule type="cellIs" dxfId="180" priority="127" operator="equal">
      <formula>"6_Lavori conclusi"</formula>
    </cfRule>
    <cfRule type="cellIs" dxfId="179" priority="128" operator="equal">
      <formula>"5_Lavori in esecuzione (in cantiere)"</formula>
    </cfRule>
    <cfRule type="cellIs" dxfId="178" priority="129" operator="equal">
      <formula>"4_Avviata la gara per affidamento lavori"</formula>
    </cfRule>
    <cfRule type="cellIs" dxfId="177" priority="130" operator="equal">
      <formula>"3_completato il progetto esecutivo"</formula>
    </cfRule>
    <cfRule type="cellIs" dxfId="176" priority="131" operator="equal">
      <formula>"2_Affidato l'incarico di progettazione"</formula>
    </cfRule>
    <cfRule type="cellIs" dxfId="175" priority="132" operator="equal">
      <formula>"1_Avviata la procedura di gara per la progettazione"</formula>
    </cfRule>
    <cfRule type="cellIs" dxfId="174" priority="133" operator="equal">
      <formula>"0_Non Avviato"</formula>
    </cfRule>
  </conditionalFormatting>
  <conditionalFormatting sqref="L26:L27">
    <cfRule type="cellIs" dxfId="173" priority="116" operator="equal">
      <formula>"R_Rinunce/Revoche"</formula>
    </cfRule>
    <cfRule type="cellIs" dxfId="172" priority="117" operator="equal">
      <formula>"4_Avviata la gara per affidamento lavori"</formula>
    </cfRule>
    <cfRule type="cellIs" dxfId="171" priority="118" operator="equal">
      <formula>"6_Lavori conclusi"</formula>
    </cfRule>
    <cfRule type="cellIs" dxfId="170" priority="119" operator="equal">
      <formula>"5_Lavori in esecuzione (in cantiere)"</formula>
    </cfRule>
    <cfRule type="cellIs" dxfId="169" priority="120" operator="equal">
      <formula>"4_Avviata la gara per affidamento lavori"</formula>
    </cfRule>
    <cfRule type="cellIs" dxfId="168" priority="121" operator="equal">
      <formula>"3_completato il progetto esecutivo"</formula>
    </cfRule>
    <cfRule type="cellIs" dxfId="167" priority="122" operator="equal">
      <formula>"2_Affidato l'incarico di progettazione"</formula>
    </cfRule>
    <cfRule type="cellIs" dxfId="166" priority="123" operator="equal">
      <formula>"1_Avviata la procedura di gara per la progettazione"</formula>
    </cfRule>
    <cfRule type="cellIs" dxfId="165" priority="124" operator="equal">
      <formula>"0_Non Avviato"</formula>
    </cfRule>
  </conditionalFormatting>
  <conditionalFormatting sqref="L31:L38">
    <cfRule type="cellIs" dxfId="164" priority="107" operator="equal">
      <formula>"R_Rinunce/Revoche"</formula>
    </cfRule>
    <cfRule type="cellIs" dxfId="163" priority="108" operator="equal">
      <formula>"4_Avviata la gara per affidamento lavori"</formula>
    </cfRule>
    <cfRule type="cellIs" dxfId="162" priority="109" operator="equal">
      <formula>"6_Lavori conclusi"</formula>
    </cfRule>
    <cfRule type="cellIs" dxfId="161" priority="110" operator="equal">
      <formula>"5_Lavori in esecuzione (in cantiere)"</formula>
    </cfRule>
    <cfRule type="cellIs" dxfId="160" priority="111" operator="equal">
      <formula>"4_Avviata la gara per affidamento lavori"</formula>
    </cfRule>
    <cfRule type="cellIs" dxfId="159" priority="112" operator="equal">
      <formula>"3_completato il progetto esecutivo"</formula>
    </cfRule>
    <cfRule type="cellIs" dxfId="158" priority="113" operator="equal">
      <formula>"2_Affidato l'incarico di progettazione"</formula>
    </cfRule>
    <cfRule type="cellIs" dxfId="157" priority="114" operator="equal">
      <formula>"1_Avviata la procedura di gara per la progettazione"</formula>
    </cfRule>
    <cfRule type="cellIs" dxfId="156" priority="115" operator="equal">
      <formula>"0_Non Avviato"</formula>
    </cfRule>
  </conditionalFormatting>
  <conditionalFormatting sqref="L42:L46">
    <cfRule type="cellIs" dxfId="155" priority="33" operator="equal">
      <formula>"0_Non Avviato"</formula>
    </cfRule>
    <cfRule type="cellIs" dxfId="154" priority="98" operator="equal">
      <formula>"R_Rinunce/Revoche"</formula>
    </cfRule>
    <cfRule type="cellIs" dxfId="153" priority="99" operator="equal">
      <formula>"4_Avviata la gara per affidamento lavori"</formula>
    </cfRule>
    <cfRule type="cellIs" dxfId="152" priority="100" operator="equal">
      <formula>"6_Lavori conclusi"</formula>
    </cfRule>
    <cfRule type="cellIs" dxfId="151" priority="101" operator="equal">
      <formula>"5_Lavori in esecuzione (in cantiere)"</formula>
    </cfRule>
    <cfRule type="cellIs" dxfId="150" priority="102" operator="equal">
      <formula>"4_Avviata la gara per affidamento lavori"</formula>
    </cfRule>
    <cfRule type="cellIs" dxfId="149" priority="103" operator="equal">
      <formula>"3_completato il progetto esecutivo"</formula>
    </cfRule>
    <cfRule type="cellIs" dxfId="148" priority="104" operator="equal">
      <formula>"2_Affidato l'incarico di progettazione"</formula>
    </cfRule>
    <cfRule type="cellIs" dxfId="147" priority="105" operator="equal">
      <formula>"1_Avviata la procedura di gara per la progettazione"</formula>
    </cfRule>
    <cfRule type="cellIs" dxfId="146" priority="106" operator="equal">
      <formula>"0_Non Avviato"</formula>
    </cfRule>
  </conditionalFormatting>
  <conditionalFormatting sqref="L50:L52">
    <cfRule type="cellIs" dxfId="145" priority="89" operator="equal">
      <formula>"R_Rinunce/Revoche"</formula>
    </cfRule>
    <cfRule type="cellIs" dxfId="144" priority="90" operator="equal">
      <formula>"4_Avviata la gara per affidamento lavori"</formula>
    </cfRule>
    <cfRule type="cellIs" dxfId="143" priority="91" operator="equal">
      <formula>"6_Lavori conclusi"</formula>
    </cfRule>
    <cfRule type="cellIs" dxfId="142" priority="92" operator="equal">
      <formula>"5_Lavori in esecuzione (in cantiere)"</formula>
    </cfRule>
    <cfRule type="cellIs" dxfId="141" priority="93" operator="equal">
      <formula>"4_Avviata la gara per affidamento lavori"</formula>
    </cfRule>
    <cfRule type="cellIs" dxfId="140" priority="94" operator="equal">
      <formula>"3_completato il progetto esecutivo"</formula>
    </cfRule>
    <cfRule type="cellIs" dxfId="139" priority="95" operator="equal">
      <formula>"2_Affidato l'incarico di progettazione"</formula>
    </cfRule>
    <cfRule type="cellIs" dxfId="138" priority="96" operator="equal">
      <formula>"1_Avviata la procedura di gara per la progettazione"</formula>
    </cfRule>
    <cfRule type="cellIs" dxfId="137" priority="97" operator="equal">
      <formula>"0_Non Avviato"</formula>
    </cfRule>
  </conditionalFormatting>
  <conditionalFormatting sqref="L56:L107">
    <cfRule type="cellIs" dxfId="136" priority="80" operator="equal">
      <formula>"R_Rinunce/Revoche"</formula>
    </cfRule>
    <cfRule type="cellIs" dxfId="135" priority="81" operator="equal">
      <formula>"4_Avviata la gara per affidamento lavori"</formula>
    </cfRule>
    <cfRule type="cellIs" dxfId="134" priority="82" operator="equal">
      <formula>"6_Lavori conclusi"</formula>
    </cfRule>
    <cfRule type="cellIs" dxfId="133" priority="83" operator="equal">
      <formula>"5_Lavori in esecuzione (in cantiere)"</formula>
    </cfRule>
    <cfRule type="cellIs" dxfId="132" priority="84" operator="equal">
      <formula>"4_Avviata la gara per affidamento lavori"</formula>
    </cfRule>
    <cfRule type="cellIs" dxfId="131" priority="85" operator="equal">
      <formula>"3_completato il progetto esecutivo"</formula>
    </cfRule>
    <cfRule type="cellIs" dxfId="130" priority="86" operator="equal">
      <formula>"2_Affidato l'incarico di progettazione"</formula>
    </cfRule>
    <cfRule type="cellIs" dxfId="129" priority="87" operator="equal">
      <formula>"1_Avviata la procedura di gara per la progettazione"</formula>
    </cfRule>
    <cfRule type="cellIs" dxfId="128" priority="88" operator="equal">
      <formula>"0_Non Avviato"</formula>
    </cfRule>
  </conditionalFormatting>
  <conditionalFormatting sqref="L111">
    <cfRule type="cellIs" dxfId="127" priority="71" operator="equal">
      <formula>"R_Rinunce/Revoche"</formula>
    </cfRule>
    <cfRule type="cellIs" dxfId="126" priority="72" operator="equal">
      <formula>"4_Avviata la gara per affidamento lavori"</formula>
    </cfRule>
    <cfRule type="cellIs" dxfId="125" priority="73" operator="equal">
      <formula>"6_Lavori conclusi"</formula>
    </cfRule>
    <cfRule type="cellIs" dxfId="124" priority="74" operator="equal">
      <formula>"5_Lavori in esecuzione (in cantiere)"</formula>
    </cfRule>
    <cfRule type="cellIs" dxfId="123" priority="75" operator="equal">
      <formula>"4_Avviata la gara per affidamento lavori"</formula>
    </cfRule>
    <cfRule type="cellIs" dxfId="122" priority="76" operator="equal">
      <formula>"3_completato il progetto esecutivo"</formula>
    </cfRule>
    <cfRule type="cellIs" dxfId="121" priority="77" operator="equal">
      <formula>"2_Affidato l'incarico di progettazione"</formula>
    </cfRule>
    <cfRule type="cellIs" dxfId="120" priority="78" operator="equal">
      <formula>"1_Avviata la procedura di gara per la progettazione"</formula>
    </cfRule>
    <cfRule type="cellIs" dxfId="119" priority="79" operator="equal">
      <formula>"0_Non Avviato"</formula>
    </cfRule>
  </conditionalFormatting>
  <conditionalFormatting sqref="L116">
    <cfRule type="cellIs" dxfId="118" priority="62" operator="equal">
      <formula>"R_Rinunce/Revoche"</formula>
    </cfRule>
    <cfRule type="cellIs" dxfId="117" priority="63" operator="equal">
      <formula>"4_Avviata la gara per affidamento lavori"</formula>
    </cfRule>
    <cfRule type="cellIs" dxfId="116" priority="64" operator="equal">
      <formula>"6_Lavori conclusi"</formula>
    </cfRule>
    <cfRule type="cellIs" dxfId="115" priority="65" operator="equal">
      <formula>"5_Lavori in esecuzione (in cantiere)"</formula>
    </cfRule>
    <cfRule type="cellIs" dxfId="114" priority="66" operator="equal">
      <formula>"4_Avviata la gara per affidamento lavori"</formula>
    </cfRule>
    <cfRule type="cellIs" dxfId="113" priority="67" operator="equal">
      <formula>"3_completato il progetto esecutivo"</formula>
    </cfRule>
    <cfRule type="cellIs" dxfId="112" priority="68" operator="equal">
      <formula>"2_Affidato l'incarico di progettazione"</formula>
    </cfRule>
    <cfRule type="cellIs" dxfId="111" priority="69" operator="equal">
      <formula>"1_Avviata la procedura di gara per la progettazione"</formula>
    </cfRule>
    <cfRule type="cellIs" dxfId="110" priority="70" operator="equal">
      <formula>"0_Non Avviato"</formula>
    </cfRule>
  </conditionalFormatting>
  <conditionalFormatting sqref="L116:L145">
    <cfRule type="cellIs" dxfId="109" priority="8" operator="equal">
      <formula>"0_non Avviato"</formula>
    </cfRule>
  </conditionalFormatting>
  <conditionalFormatting sqref="L124:L136">
    <cfRule type="cellIs" dxfId="108" priority="53" operator="equal">
      <formula>"R_Rinunce/Revoche"</formula>
    </cfRule>
    <cfRule type="cellIs" dxfId="107" priority="54" operator="equal">
      <formula>"4_Avviata la gara per affidamento lavori"</formula>
    </cfRule>
    <cfRule type="cellIs" dxfId="106" priority="55" operator="equal">
      <formula>"6_Lavori conclusi"</formula>
    </cfRule>
    <cfRule type="cellIs" dxfId="105" priority="56" operator="equal">
      <formula>"5_Lavori in esecuzione (in cantiere)"</formula>
    </cfRule>
    <cfRule type="cellIs" dxfId="104" priority="57" operator="equal">
      <formula>"4_Avviata la gara per affidamento lavori"</formula>
    </cfRule>
    <cfRule type="cellIs" dxfId="103" priority="58" operator="equal">
      <formula>"3_completato il progetto esecutivo"</formula>
    </cfRule>
    <cfRule type="cellIs" dxfId="102" priority="59" operator="equal">
      <formula>"2_Affidato l'incarico di progettazione"</formula>
    </cfRule>
    <cfRule type="cellIs" dxfId="101" priority="60" operator="equal">
      <formula>"1_Avviata la procedura di gara per la progettazione"</formula>
    </cfRule>
    <cfRule type="cellIs" dxfId="100" priority="61" operator="equal">
      <formula>"0_Non Avviato"</formula>
    </cfRule>
  </conditionalFormatting>
  <conditionalFormatting sqref="L139:L140">
    <cfRule type="cellIs" dxfId="99" priority="44" operator="equal">
      <formula>"R_Rinunce/Revoche"</formula>
    </cfRule>
    <cfRule type="cellIs" dxfId="98" priority="45" operator="equal">
      <formula>"4_Avviata la gara per affidamento lavori"</formula>
    </cfRule>
    <cfRule type="cellIs" dxfId="97" priority="46" operator="equal">
      <formula>"6_Lavori conclusi"</formula>
    </cfRule>
    <cfRule type="cellIs" dxfId="96" priority="47" operator="equal">
      <formula>"5_Lavori in esecuzione (in cantiere)"</formula>
    </cfRule>
    <cfRule type="cellIs" dxfId="95" priority="48" operator="equal">
      <formula>"4_Avviata la gara per affidamento lavori"</formula>
    </cfRule>
    <cfRule type="cellIs" dxfId="94" priority="49" operator="equal">
      <formula>"3_completato il progetto esecutivo"</formula>
    </cfRule>
    <cfRule type="cellIs" dxfId="93" priority="50" operator="equal">
      <formula>"2_Affidato l'incarico di progettazione"</formula>
    </cfRule>
    <cfRule type="cellIs" dxfId="92" priority="51" operator="equal">
      <formula>"1_Avviata la procedura di gara per la progettazione"</formula>
    </cfRule>
    <cfRule type="cellIs" dxfId="91" priority="52" operator="equal">
      <formula>"0_Non Avviato"</formula>
    </cfRule>
  </conditionalFormatting>
  <conditionalFormatting sqref="L143:L145">
    <cfRule type="cellIs" dxfId="90" priority="9" operator="equal">
      <formula>"R_Rinunce/Revoche"</formula>
    </cfRule>
    <cfRule type="cellIs" dxfId="89" priority="10" operator="equal">
      <formula>"4_Avviata la gara per affidamento lavori"</formula>
    </cfRule>
    <cfRule type="cellIs" dxfId="88" priority="11" operator="equal">
      <formula>"6_Lavori conclusi"</formula>
    </cfRule>
    <cfRule type="cellIs" dxfId="87" priority="12" operator="equal">
      <formula>"5_Lavori in esecuzione (in cantiere)"</formula>
    </cfRule>
    <cfRule type="cellIs" dxfId="86" priority="13" operator="equal">
      <formula>"4_Avviata la gara per affidamento lavori"</formula>
    </cfRule>
    <cfRule type="cellIs" dxfId="85" priority="14" operator="equal">
      <formula>"3_completato il progetto esecutivo"</formula>
    </cfRule>
    <cfRule type="cellIs" dxfId="84" priority="15" operator="equal">
      <formula>"2_Affidato l'incarico di progettazione"</formula>
    </cfRule>
    <cfRule type="cellIs" dxfId="83" priority="16" operator="equal">
      <formula>"1_Avviata la procedura di gara per la progettazione"</formula>
    </cfRule>
    <cfRule type="cellIs" dxfId="82" priority="17" operator="equal">
      <formula>"0_Non Avviato"</formula>
    </cfRule>
  </conditionalFormatting>
  <dataValidations count="1">
    <dataValidation type="list" allowBlank="1" showInputMessage="1" showErrorMessage="1" sqref="L10:L22 L26:L27 L143:L145 L42:L46 L50:L52 L56:L107 L111 L116 L124:L136 L139:L140 L31:L38">
      <formula1>"0_Non Avviato,1_Avviata la procedura di gara per la progettazione,2_Affidato l'incarico di progettazione,3_completato il progetto esecutivo,4_Avviata la gara per affidamento lavori,5_Lavori in esecuzione (in cantiere),6_Lavori conclusi,R_Rinunce/Revoche"</formula1>
    </dataValidation>
  </dataValidations>
  <printOptions horizontalCentered="1" verticalCentered="1"/>
  <pageMargins left="7.874015748031496E-2" right="7.874015748031496E-2" top="0.47244094488188981" bottom="7.874015748031496E-2" header="0.31496062992125984" footer="0.31496062992125984"/>
  <pageSetup paperSize="8" scale="48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2:HG149"/>
  <sheetViews>
    <sheetView topLeftCell="A4" zoomScale="60" zoomScaleNormal="60" zoomScaleSheetLayoutView="80" workbookViewId="0">
      <pane xSplit="8" ySplit="5" topLeftCell="I9" activePane="bottomRight" state="frozen"/>
      <selection activeCell="AY69" sqref="AY69"/>
      <selection pane="topRight" activeCell="AY69" sqref="AY69"/>
      <selection pane="bottomLeft" activeCell="AY69" sqref="AY69"/>
      <selection pane="bottomRight" activeCell="D19" sqref="D19"/>
    </sheetView>
  </sheetViews>
  <sheetFormatPr defaultColWidth="8.7109375" defaultRowHeight="15"/>
  <cols>
    <col min="1" max="1" width="16.140625" style="1" customWidth="1"/>
    <col min="2" max="2" width="7.85546875" style="2" customWidth="1"/>
    <col min="3" max="3" width="24.28515625" style="1" customWidth="1"/>
    <col min="4" max="4" width="35.7109375" style="12" customWidth="1"/>
    <col min="5" max="5" width="9.28515625" style="2" customWidth="1"/>
    <col min="6" max="6" width="8.5703125" style="2" customWidth="1"/>
    <col min="7" max="7" width="15.7109375" style="12" customWidth="1"/>
    <col min="8" max="8" width="23.85546875" style="12" customWidth="1"/>
    <col min="9" max="9" width="21.7109375" style="3" customWidth="1"/>
    <col min="10" max="10" width="19.28515625" style="1" customWidth="1"/>
    <col min="11" max="11" width="21.42578125" style="1" customWidth="1"/>
    <col min="12" max="12" width="20.28515625" style="1" customWidth="1"/>
    <col min="13" max="14" width="17" style="1" customWidth="1"/>
    <col min="15" max="15" width="13.7109375" style="1" customWidth="1"/>
    <col min="16" max="16" width="14.5703125" style="1" customWidth="1"/>
    <col min="17" max="19" width="13.7109375" style="1" customWidth="1"/>
    <col min="20" max="20" width="14.7109375" style="1" customWidth="1"/>
    <col min="21" max="21" width="13.7109375" style="1" customWidth="1"/>
    <col min="22" max="22" width="18.28515625" style="1" customWidth="1"/>
    <col min="23" max="16384" width="8.7109375" style="1"/>
  </cols>
  <sheetData>
    <row r="2" spans="1:197">
      <c r="B2" s="725" t="s">
        <v>576</v>
      </c>
      <c r="C2" s="725"/>
      <c r="D2" s="725"/>
      <c r="E2" s="725"/>
      <c r="F2" s="725"/>
      <c r="G2" s="725"/>
      <c r="H2" s="725"/>
      <c r="I2" s="725"/>
    </row>
    <row r="3" spans="1:197" ht="30">
      <c r="B3" s="726" t="s">
        <v>577</v>
      </c>
      <c r="C3" s="726"/>
      <c r="D3" s="726"/>
      <c r="E3" s="726"/>
      <c r="F3" s="726"/>
      <c r="G3" s="726"/>
      <c r="H3" s="726"/>
      <c r="I3" s="726"/>
    </row>
    <row r="4" spans="1:197" ht="48.75" customHeight="1">
      <c r="A4" s="741" t="s">
        <v>1084</v>
      </c>
      <c r="B4" s="742"/>
      <c r="C4" s="742"/>
      <c r="D4" s="742"/>
      <c r="E4" s="742"/>
      <c r="F4" s="742"/>
      <c r="G4" s="742"/>
      <c r="H4" s="742"/>
      <c r="I4" s="742"/>
      <c r="J4" s="12"/>
    </row>
    <row r="5" spans="1:197" ht="15.75" thickBot="1"/>
    <row r="6" spans="1:197" ht="20.100000000000001" customHeight="1">
      <c r="A6" s="743" t="s">
        <v>98</v>
      </c>
      <c r="B6" s="744"/>
      <c r="C6" s="744"/>
      <c r="D6" s="744"/>
      <c r="E6" s="744"/>
      <c r="F6" s="744"/>
      <c r="G6" s="744"/>
      <c r="H6" s="744"/>
      <c r="I6" s="745"/>
      <c r="J6" s="749" t="s">
        <v>546</v>
      </c>
      <c r="K6" s="745"/>
      <c r="L6" s="735" t="s">
        <v>545</v>
      </c>
      <c r="M6" s="736"/>
      <c r="N6" s="737" t="s">
        <v>103</v>
      </c>
      <c r="O6" s="738"/>
      <c r="P6" s="738"/>
      <c r="Q6" s="738"/>
      <c r="R6" s="738"/>
      <c r="S6" s="738"/>
      <c r="T6" s="738"/>
      <c r="U6" s="739"/>
      <c r="V6" s="740"/>
    </row>
    <row r="7" spans="1:197" ht="54" customHeight="1" thickBot="1">
      <c r="A7" s="746"/>
      <c r="B7" s="747"/>
      <c r="C7" s="747"/>
      <c r="D7" s="747"/>
      <c r="E7" s="747"/>
      <c r="F7" s="747"/>
      <c r="G7" s="747"/>
      <c r="H7" s="747"/>
      <c r="I7" s="748"/>
      <c r="J7" s="746"/>
      <c r="K7" s="748"/>
      <c r="L7" s="713"/>
      <c r="M7" s="724"/>
      <c r="N7" s="712"/>
      <c r="O7" s="713"/>
      <c r="P7" s="713"/>
      <c r="Q7" s="713"/>
      <c r="R7" s="713"/>
      <c r="S7" s="713"/>
      <c r="T7" s="713"/>
      <c r="U7" s="724"/>
      <c r="V7" s="715"/>
    </row>
    <row r="8" spans="1:197" s="42" customFormat="1" ht="88.5" customHeight="1" thickBot="1">
      <c r="A8" s="354" t="s">
        <v>698</v>
      </c>
      <c r="B8" s="355" t="s">
        <v>699</v>
      </c>
      <c r="C8" s="91" t="s">
        <v>697</v>
      </c>
      <c r="D8" s="91" t="s">
        <v>1</v>
      </c>
      <c r="E8" s="91" t="s">
        <v>567</v>
      </c>
      <c r="F8" s="91" t="s">
        <v>2</v>
      </c>
      <c r="G8" s="91" t="s">
        <v>3</v>
      </c>
      <c r="H8" s="91" t="s">
        <v>233</v>
      </c>
      <c r="I8" s="95" t="s">
        <v>696</v>
      </c>
      <c r="J8" s="386" t="s">
        <v>1211</v>
      </c>
      <c r="K8" s="573" t="s">
        <v>1210</v>
      </c>
      <c r="L8" s="412" t="s">
        <v>92</v>
      </c>
      <c r="M8" s="136" t="s">
        <v>93</v>
      </c>
      <c r="N8" s="187" t="s">
        <v>510</v>
      </c>
      <c r="O8" s="368" t="s">
        <v>101</v>
      </c>
      <c r="P8" s="112" t="s">
        <v>511</v>
      </c>
      <c r="Q8" s="125" t="s">
        <v>101</v>
      </c>
      <c r="R8" s="369" t="s">
        <v>512</v>
      </c>
      <c r="S8" s="368" t="s">
        <v>101</v>
      </c>
      <c r="T8" s="112" t="s">
        <v>513</v>
      </c>
      <c r="U8" s="125" t="s">
        <v>95</v>
      </c>
      <c r="V8" s="504" t="s">
        <v>1156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</row>
    <row r="9" spans="1:197" ht="45" customHeight="1">
      <c r="A9" s="126" t="s">
        <v>700</v>
      </c>
      <c r="B9" s="36"/>
      <c r="C9" s="249" t="s">
        <v>1140</v>
      </c>
      <c r="D9" s="255" t="s">
        <v>348</v>
      </c>
      <c r="E9" s="282">
        <v>132</v>
      </c>
      <c r="F9" s="271" t="s">
        <v>5</v>
      </c>
      <c r="G9" s="249" t="s">
        <v>7</v>
      </c>
      <c r="H9" s="249" t="s">
        <v>1351</v>
      </c>
      <c r="I9" s="250">
        <v>700000</v>
      </c>
      <c r="J9" s="72"/>
      <c r="K9" s="531" t="s">
        <v>1188</v>
      </c>
      <c r="L9" s="543"/>
      <c r="M9" s="544"/>
      <c r="N9" s="72"/>
      <c r="O9" s="132"/>
      <c r="P9" s="60"/>
      <c r="Q9" s="9"/>
      <c r="R9" s="60"/>
      <c r="S9" s="9"/>
      <c r="T9" s="60"/>
      <c r="U9" s="10"/>
      <c r="V9" s="505">
        <f t="shared" ref="V9:V25" si="0">N9+P9+R9+T9</f>
        <v>0</v>
      </c>
    </row>
    <row r="10" spans="1:197" ht="30" customHeight="1">
      <c r="A10" s="127" t="s">
        <v>701</v>
      </c>
      <c r="B10" s="15"/>
      <c r="C10" s="248" t="s">
        <v>1140</v>
      </c>
      <c r="D10" s="256" t="s">
        <v>725</v>
      </c>
      <c r="E10" s="283">
        <v>132</v>
      </c>
      <c r="F10" s="268" t="s">
        <v>5</v>
      </c>
      <c r="G10" s="248" t="s">
        <v>7</v>
      </c>
      <c r="H10" s="248" t="s">
        <v>1352</v>
      </c>
      <c r="I10" s="251">
        <v>327439.01</v>
      </c>
      <c r="J10" s="73"/>
      <c r="K10" s="351" t="s">
        <v>1188</v>
      </c>
      <c r="L10" s="545"/>
      <c r="M10" s="546"/>
      <c r="N10" s="73"/>
      <c r="O10" s="82"/>
      <c r="P10" s="61"/>
      <c r="Q10" s="5"/>
      <c r="R10" s="61"/>
      <c r="S10" s="5"/>
      <c r="T10" s="61"/>
      <c r="U10" s="4"/>
      <c r="V10" s="506">
        <f t="shared" si="0"/>
        <v>0</v>
      </c>
    </row>
    <row r="11" spans="1:197" ht="30" customHeight="1">
      <c r="A11" s="127" t="s">
        <v>702</v>
      </c>
      <c r="B11" s="15"/>
      <c r="C11" s="248" t="s">
        <v>1140</v>
      </c>
      <c r="D11" s="256" t="s">
        <v>726</v>
      </c>
      <c r="E11" s="283">
        <v>132</v>
      </c>
      <c r="F11" s="268" t="s">
        <v>5</v>
      </c>
      <c r="G11" s="248" t="s">
        <v>8</v>
      </c>
      <c r="H11" s="248" t="s">
        <v>1353</v>
      </c>
      <c r="I11" s="251">
        <v>750000</v>
      </c>
      <c r="J11" s="73"/>
      <c r="K11" s="351" t="s">
        <v>1188</v>
      </c>
      <c r="L11" s="545"/>
      <c r="M11" s="546"/>
      <c r="N11" s="73"/>
      <c r="O11" s="82"/>
      <c r="P11" s="61"/>
      <c r="Q11" s="5"/>
      <c r="R11" s="61"/>
      <c r="S11" s="5"/>
      <c r="T11" s="61"/>
      <c r="U11" s="4"/>
      <c r="V11" s="506">
        <f t="shared" si="0"/>
        <v>0</v>
      </c>
    </row>
    <row r="12" spans="1:197" ht="30" customHeight="1">
      <c r="A12" s="127" t="s">
        <v>703</v>
      </c>
      <c r="B12" s="15"/>
      <c r="C12" s="248" t="s">
        <v>1140</v>
      </c>
      <c r="D12" s="256" t="s">
        <v>727</v>
      </c>
      <c r="E12" s="283">
        <v>132</v>
      </c>
      <c r="F12" s="268" t="s">
        <v>5</v>
      </c>
      <c r="G12" s="248" t="s">
        <v>9</v>
      </c>
      <c r="H12" s="248" t="s">
        <v>718</v>
      </c>
      <c r="I12" s="251">
        <v>110000</v>
      </c>
      <c r="J12" s="73"/>
      <c r="K12" s="351" t="s">
        <v>1188</v>
      </c>
      <c r="L12" s="545"/>
      <c r="M12" s="546"/>
      <c r="N12" s="73"/>
      <c r="O12" s="82"/>
      <c r="P12" s="61"/>
      <c r="Q12" s="5"/>
      <c r="R12" s="61"/>
      <c r="S12" s="5"/>
      <c r="T12" s="61"/>
      <c r="U12" s="4"/>
      <c r="V12" s="506">
        <f t="shared" si="0"/>
        <v>0</v>
      </c>
    </row>
    <row r="13" spans="1:197" ht="50.25" customHeight="1">
      <c r="A13" s="127" t="s">
        <v>704</v>
      </c>
      <c r="B13" s="15"/>
      <c r="C13" s="248" t="s">
        <v>1140</v>
      </c>
      <c r="D13" s="256" t="s">
        <v>1354</v>
      </c>
      <c r="E13" s="283">
        <v>132</v>
      </c>
      <c r="F13" s="268" t="s">
        <v>5</v>
      </c>
      <c r="G13" s="248" t="s">
        <v>9</v>
      </c>
      <c r="H13" s="248" t="s">
        <v>1355</v>
      </c>
      <c r="I13" s="251">
        <v>4200000</v>
      </c>
      <c r="J13" s="73"/>
      <c r="K13" s="351" t="s">
        <v>1188</v>
      </c>
      <c r="L13" s="545"/>
      <c r="M13" s="546"/>
      <c r="N13" s="73"/>
      <c r="O13" s="82"/>
      <c r="P13" s="61"/>
      <c r="Q13" s="5"/>
      <c r="R13" s="61"/>
      <c r="S13" s="5"/>
      <c r="T13" s="61"/>
      <c r="U13" s="4"/>
      <c r="V13" s="506">
        <f t="shared" si="0"/>
        <v>0</v>
      </c>
    </row>
    <row r="14" spans="1:197" ht="45" customHeight="1">
      <c r="A14" s="127" t="s">
        <v>705</v>
      </c>
      <c r="B14" s="15"/>
      <c r="C14" s="248" t="s">
        <v>1140</v>
      </c>
      <c r="D14" s="256" t="s">
        <v>349</v>
      </c>
      <c r="E14" s="283">
        <v>132</v>
      </c>
      <c r="F14" s="268" t="s">
        <v>5</v>
      </c>
      <c r="G14" s="248" t="s">
        <v>11</v>
      </c>
      <c r="H14" s="248" t="s">
        <v>1356</v>
      </c>
      <c r="I14" s="251">
        <v>1700000</v>
      </c>
      <c r="J14" s="73"/>
      <c r="K14" s="351" t="s">
        <v>570</v>
      </c>
      <c r="L14" s="545" t="s">
        <v>1173</v>
      </c>
      <c r="M14" s="546"/>
      <c r="N14" s="80">
        <v>340000</v>
      </c>
      <c r="O14" s="148" t="s">
        <v>1194</v>
      </c>
      <c r="P14" s="61"/>
      <c r="Q14" s="5"/>
      <c r="R14" s="61"/>
      <c r="S14" s="5"/>
      <c r="T14" s="61"/>
      <c r="U14" s="4"/>
      <c r="V14" s="506">
        <f t="shared" si="0"/>
        <v>340000</v>
      </c>
    </row>
    <row r="15" spans="1:197" ht="30" customHeight="1">
      <c r="A15" s="127" t="s">
        <v>706</v>
      </c>
      <c r="B15" s="15"/>
      <c r="C15" s="248" t="s">
        <v>1140</v>
      </c>
      <c r="D15" s="256" t="s">
        <v>328</v>
      </c>
      <c r="E15" s="283">
        <v>132</v>
      </c>
      <c r="F15" s="268" t="s">
        <v>5</v>
      </c>
      <c r="G15" s="248" t="s">
        <v>11</v>
      </c>
      <c r="H15" s="248" t="s">
        <v>1357</v>
      </c>
      <c r="I15" s="251">
        <v>750000</v>
      </c>
      <c r="J15" s="73"/>
      <c r="K15" s="351" t="s">
        <v>1188</v>
      </c>
      <c r="L15" s="545"/>
      <c r="M15" s="546"/>
      <c r="N15" s="73"/>
      <c r="O15" s="82"/>
      <c r="P15" s="61"/>
      <c r="Q15" s="5"/>
      <c r="R15" s="61"/>
      <c r="S15" s="5"/>
      <c r="T15" s="61"/>
      <c r="U15" s="4"/>
      <c r="V15" s="506">
        <f t="shared" si="0"/>
        <v>0</v>
      </c>
    </row>
    <row r="16" spans="1:197" ht="30" customHeight="1">
      <c r="A16" s="127" t="s">
        <v>707</v>
      </c>
      <c r="B16" s="15"/>
      <c r="C16" s="248" t="s">
        <v>1140</v>
      </c>
      <c r="D16" s="256" t="s">
        <v>728</v>
      </c>
      <c r="E16" s="283">
        <v>132</v>
      </c>
      <c r="F16" s="268" t="s">
        <v>5</v>
      </c>
      <c r="G16" s="248" t="s">
        <v>11</v>
      </c>
      <c r="H16" s="248" t="s">
        <v>719</v>
      </c>
      <c r="I16" s="251">
        <v>800000</v>
      </c>
      <c r="J16" s="73"/>
      <c r="K16" s="351" t="s">
        <v>1188</v>
      </c>
      <c r="L16" s="545"/>
      <c r="M16" s="546"/>
      <c r="N16" s="73"/>
      <c r="O16" s="82"/>
      <c r="P16" s="61"/>
      <c r="Q16" s="5"/>
      <c r="R16" s="61"/>
      <c r="S16" s="5"/>
      <c r="T16" s="61"/>
      <c r="U16" s="4"/>
      <c r="V16" s="506">
        <f t="shared" si="0"/>
        <v>0</v>
      </c>
    </row>
    <row r="17" spans="1:22" ht="46.5" customHeight="1">
      <c r="A17" s="127" t="s">
        <v>708</v>
      </c>
      <c r="B17" s="15"/>
      <c r="C17" s="248" t="s">
        <v>1140</v>
      </c>
      <c r="D17" s="256" t="s">
        <v>1358</v>
      </c>
      <c r="E17" s="283">
        <v>132</v>
      </c>
      <c r="F17" s="268" t="s">
        <v>5</v>
      </c>
      <c r="G17" s="248" t="s">
        <v>11</v>
      </c>
      <c r="H17" s="248" t="s">
        <v>1088</v>
      </c>
      <c r="I17" s="251">
        <v>1600000</v>
      </c>
      <c r="J17" s="73"/>
      <c r="K17" s="351" t="s">
        <v>1188</v>
      </c>
      <c r="L17" s="545"/>
      <c r="M17" s="546"/>
      <c r="N17" s="73"/>
      <c r="O17" s="82"/>
      <c r="P17" s="61"/>
      <c r="Q17" s="5"/>
      <c r="R17" s="61"/>
      <c r="S17" s="5"/>
      <c r="T17" s="61"/>
      <c r="U17" s="4"/>
      <c r="V17" s="506">
        <f t="shared" si="0"/>
        <v>0</v>
      </c>
    </row>
    <row r="18" spans="1:22" ht="45" customHeight="1">
      <c r="A18" s="127" t="s">
        <v>709</v>
      </c>
      <c r="B18" s="15"/>
      <c r="C18" s="248" t="s">
        <v>1140</v>
      </c>
      <c r="D18" s="256" t="s">
        <v>729</v>
      </c>
      <c r="E18" s="283">
        <v>132</v>
      </c>
      <c r="F18" s="268" t="s">
        <v>5</v>
      </c>
      <c r="G18" s="248" t="s">
        <v>720</v>
      </c>
      <c r="H18" s="248" t="s">
        <v>1089</v>
      </c>
      <c r="I18" s="251">
        <v>1200000</v>
      </c>
      <c r="J18" s="73"/>
      <c r="K18" s="351" t="s">
        <v>570</v>
      </c>
      <c r="L18" s="545" t="s">
        <v>1174</v>
      </c>
      <c r="M18" s="546"/>
      <c r="N18" s="80">
        <v>240000</v>
      </c>
      <c r="O18" s="148" t="s">
        <v>1195</v>
      </c>
      <c r="P18" s="61"/>
      <c r="Q18" s="5"/>
      <c r="R18" s="61"/>
      <c r="S18" s="5"/>
      <c r="T18" s="61"/>
      <c r="U18" s="4"/>
      <c r="V18" s="506">
        <f t="shared" si="0"/>
        <v>240000</v>
      </c>
    </row>
    <row r="19" spans="1:22" ht="45" customHeight="1">
      <c r="A19" s="127" t="s">
        <v>710</v>
      </c>
      <c r="B19" s="15"/>
      <c r="C19" s="248" t="s">
        <v>1140</v>
      </c>
      <c r="D19" s="256" t="s">
        <v>947</v>
      </c>
      <c r="E19" s="283">
        <v>132</v>
      </c>
      <c r="F19" s="268" t="s">
        <v>5</v>
      </c>
      <c r="G19" s="248" t="s">
        <v>10</v>
      </c>
      <c r="H19" s="248" t="s">
        <v>1359</v>
      </c>
      <c r="I19" s="251">
        <v>1400000</v>
      </c>
      <c r="J19" s="73"/>
      <c r="K19" s="351" t="s">
        <v>570</v>
      </c>
      <c r="L19" s="545" t="s">
        <v>1175</v>
      </c>
      <c r="M19" s="546"/>
      <c r="N19" s="80">
        <v>280000</v>
      </c>
      <c r="O19" s="148" t="s">
        <v>1196</v>
      </c>
      <c r="P19" s="61"/>
      <c r="Q19" s="5"/>
      <c r="R19" s="61"/>
      <c r="S19" s="5"/>
      <c r="T19" s="61"/>
      <c r="U19" s="4"/>
      <c r="V19" s="506">
        <f t="shared" si="0"/>
        <v>280000</v>
      </c>
    </row>
    <row r="20" spans="1:22" ht="45" customHeight="1">
      <c r="A20" s="127" t="s">
        <v>711</v>
      </c>
      <c r="B20" s="15"/>
      <c r="C20" s="248" t="s">
        <v>1140</v>
      </c>
      <c r="D20" s="256" t="s">
        <v>730</v>
      </c>
      <c r="E20" s="283">
        <v>132</v>
      </c>
      <c r="F20" s="268" t="s">
        <v>5</v>
      </c>
      <c r="G20" s="248" t="s">
        <v>721</v>
      </c>
      <c r="H20" s="248" t="s">
        <v>1090</v>
      </c>
      <c r="I20" s="251">
        <v>800000</v>
      </c>
      <c r="J20" s="73"/>
      <c r="K20" s="351" t="s">
        <v>570</v>
      </c>
      <c r="L20" s="545" t="s">
        <v>1176</v>
      </c>
      <c r="M20" s="546"/>
      <c r="N20" s="80">
        <v>160000</v>
      </c>
      <c r="O20" s="148" t="s">
        <v>1197</v>
      </c>
      <c r="P20" s="61"/>
      <c r="Q20" s="5"/>
      <c r="R20" s="61"/>
      <c r="S20" s="5"/>
      <c r="T20" s="61"/>
      <c r="U20" s="4"/>
      <c r="V20" s="506">
        <f t="shared" si="0"/>
        <v>160000</v>
      </c>
    </row>
    <row r="21" spans="1:22" ht="45" customHeight="1">
      <c r="A21" s="127" t="s">
        <v>712</v>
      </c>
      <c r="B21" s="15"/>
      <c r="C21" s="248" t="s">
        <v>1140</v>
      </c>
      <c r="D21" s="256" t="s">
        <v>731</v>
      </c>
      <c r="E21" s="283">
        <v>132</v>
      </c>
      <c r="F21" s="268" t="s">
        <v>5</v>
      </c>
      <c r="G21" s="248" t="s">
        <v>721</v>
      </c>
      <c r="H21" s="248" t="s">
        <v>1360</v>
      </c>
      <c r="I21" s="251">
        <v>1000000</v>
      </c>
      <c r="J21" s="73"/>
      <c r="K21" s="351" t="s">
        <v>570</v>
      </c>
      <c r="L21" s="545" t="s">
        <v>1177</v>
      </c>
      <c r="M21" s="546"/>
      <c r="N21" s="80">
        <v>200000</v>
      </c>
      <c r="O21" s="148" t="s">
        <v>1198</v>
      </c>
      <c r="P21" s="61"/>
      <c r="Q21" s="5"/>
      <c r="R21" s="61"/>
      <c r="S21" s="5"/>
      <c r="T21" s="61"/>
      <c r="U21" s="4"/>
      <c r="V21" s="506">
        <f t="shared" si="0"/>
        <v>200000</v>
      </c>
    </row>
    <row r="22" spans="1:22" ht="30" customHeight="1">
      <c r="A22" s="127" t="s">
        <v>713</v>
      </c>
      <c r="B22" s="15"/>
      <c r="C22" s="248" t="s">
        <v>1140</v>
      </c>
      <c r="D22" s="256" t="s">
        <v>732</v>
      </c>
      <c r="E22" s="283">
        <v>132</v>
      </c>
      <c r="F22" s="268" t="s">
        <v>5</v>
      </c>
      <c r="G22" s="248" t="s">
        <v>721</v>
      </c>
      <c r="H22" s="248" t="s">
        <v>948</v>
      </c>
      <c r="I22" s="251">
        <v>900000</v>
      </c>
      <c r="J22" s="73"/>
      <c r="K22" s="351" t="s">
        <v>1188</v>
      </c>
      <c r="L22" s="545"/>
      <c r="M22" s="546"/>
      <c r="N22" s="73"/>
      <c r="O22" s="82"/>
      <c r="P22" s="61"/>
      <c r="Q22" s="5"/>
      <c r="R22" s="61"/>
      <c r="S22" s="5"/>
      <c r="T22" s="61"/>
      <c r="U22" s="4"/>
      <c r="V22" s="506">
        <f t="shared" si="0"/>
        <v>0</v>
      </c>
    </row>
    <row r="23" spans="1:22" ht="45" customHeight="1">
      <c r="A23" s="127" t="s">
        <v>714</v>
      </c>
      <c r="B23" s="15"/>
      <c r="C23" s="248" t="s">
        <v>1140</v>
      </c>
      <c r="D23" s="256" t="s">
        <v>1361</v>
      </c>
      <c r="E23" s="283">
        <v>132</v>
      </c>
      <c r="F23" s="268" t="s">
        <v>5</v>
      </c>
      <c r="G23" s="248" t="s">
        <v>11</v>
      </c>
      <c r="H23" s="248" t="s">
        <v>722</v>
      </c>
      <c r="I23" s="251">
        <v>2700000</v>
      </c>
      <c r="J23" s="73"/>
      <c r="K23" s="351" t="s">
        <v>570</v>
      </c>
      <c r="L23" s="545" t="s">
        <v>1178</v>
      </c>
      <c r="M23" s="546"/>
      <c r="N23" s="80">
        <v>540000</v>
      </c>
      <c r="O23" s="148" t="s">
        <v>1199</v>
      </c>
      <c r="P23" s="61"/>
      <c r="Q23" s="5"/>
      <c r="R23" s="61"/>
      <c r="S23" s="5"/>
      <c r="T23" s="61"/>
      <c r="U23" s="4"/>
      <c r="V23" s="506">
        <f t="shared" si="0"/>
        <v>540000</v>
      </c>
    </row>
    <row r="24" spans="1:22" ht="30" customHeight="1">
      <c r="A24" s="127" t="s">
        <v>715</v>
      </c>
      <c r="B24" s="15"/>
      <c r="C24" s="248" t="s">
        <v>1140</v>
      </c>
      <c r="D24" s="256" t="s">
        <v>328</v>
      </c>
      <c r="E24" s="283">
        <v>132</v>
      </c>
      <c r="F24" s="268" t="s">
        <v>5</v>
      </c>
      <c r="G24" s="248" t="s">
        <v>7</v>
      </c>
      <c r="H24" s="248" t="s">
        <v>1362</v>
      </c>
      <c r="I24" s="251">
        <v>700000</v>
      </c>
      <c r="J24" s="73"/>
      <c r="K24" s="351" t="s">
        <v>1188</v>
      </c>
      <c r="L24" s="545"/>
      <c r="M24" s="546"/>
      <c r="N24" s="73"/>
      <c r="O24" s="82"/>
      <c r="P24" s="61"/>
      <c r="Q24" s="5"/>
      <c r="R24" s="61"/>
      <c r="S24" s="5"/>
      <c r="T24" s="61"/>
      <c r="U24" s="4"/>
      <c r="V24" s="506">
        <f t="shared" si="0"/>
        <v>0</v>
      </c>
    </row>
    <row r="25" spans="1:22" ht="84" customHeight="1" thickBot="1">
      <c r="A25" s="128" t="s">
        <v>716</v>
      </c>
      <c r="B25" s="37"/>
      <c r="C25" s="252" t="s">
        <v>1140</v>
      </c>
      <c r="D25" s="257" t="s">
        <v>1363</v>
      </c>
      <c r="E25" s="284">
        <v>132</v>
      </c>
      <c r="F25" s="269" t="s">
        <v>5</v>
      </c>
      <c r="G25" s="252" t="s">
        <v>723</v>
      </c>
      <c r="H25" s="252" t="s">
        <v>724</v>
      </c>
      <c r="I25" s="253">
        <v>1200000</v>
      </c>
      <c r="J25" s="74"/>
      <c r="K25" s="532" t="s">
        <v>570</v>
      </c>
      <c r="L25" s="547" t="s">
        <v>1179</v>
      </c>
      <c r="M25" s="548"/>
      <c r="N25" s="79">
        <v>240000</v>
      </c>
      <c r="O25" s="149" t="s">
        <v>1200</v>
      </c>
      <c r="P25" s="62"/>
      <c r="Q25" s="19"/>
      <c r="R25" s="62"/>
      <c r="S25" s="19"/>
      <c r="T25" s="62"/>
      <c r="U25" s="18"/>
      <c r="V25" s="507">
        <f t="shared" si="0"/>
        <v>240000</v>
      </c>
    </row>
    <row r="26" spans="1:22" ht="15" customHeight="1">
      <c r="A26" s="58"/>
      <c r="B26" s="57"/>
      <c r="C26" s="12"/>
      <c r="D26" s="297"/>
      <c r="F26" s="298"/>
      <c r="G26" s="299"/>
      <c r="H26" s="299"/>
      <c r="I26" s="300"/>
      <c r="J26" s="40"/>
      <c r="K26" s="12"/>
      <c r="L26" s="549"/>
      <c r="M26" s="550"/>
      <c r="N26" s="40"/>
      <c r="O26" s="64"/>
      <c r="V26" s="65"/>
    </row>
    <row r="27" spans="1:22" ht="15" customHeight="1">
      <c r="A27" s="58"/>
      <c r="B27" s="57"/>
      <c r="C27" s="12"/>
      <c r="D27" s="297"/>
      <c r="F27" s="298"/>
      <c r="G27" s="299"/>
      <c r="H27" s="84" t="s">
        <v>663</v>
      </c>
      <c r="I27" s="213">
        <f>SUM(I9:I26)</f>
        <v>20837439.009999998</v>
      </c>
      <c r="J27" s="332"/>
      <c r="K27" s="12"/>
      <c r="L27" s="549"/>
      <c r="M27" s="550"/>
      <c r="N27" s="220">
        <f>SUM(N9:N26)</f>
        <v>2000000</v>
      </c>
      <c r="O27" s="64"/>
      <c r="P27" s="220">
        <f>SUM(P9:P26)</f>
        <v>0</v>
      </c>
      <c r="R27" s="220">
        <f>SUM(R9:R26)</f>
        <v>0</v>
      </c>
      <c r="T27" s="220">
        <f>SUM(T9:T26)</f>
        <v>0</v>
      </c>
      <c r="V27" s="65"/>
    </row>
    <row r="28" spans="1:22" ht="15" customHeight="1" thickBot="1">
      <c r="A28" s="247"/>
      <c r="C28" s="12"/>
      <c r="D28" s="172"/>
      <c r="I28" s="39"/>
      <c r="J28" s="40"/>
      <c r="L28" s="551"/>
      <c r="M28" s="551"/>
    </row>
    <row r="29" spans="1:22" ht="45" customHeight="1">
      <c r="A29" s="126" t="s">
        <v>733</v>
      </c>
      <c r="B29" s="36"/>
      <c r="C29" s="260" t="s">
        <v>26</v>
      </c>
      <c r="D29" s="261" t="s">
        <v>1364</v>
      </c>
      <c r="E29" s="282">
        <v>132</v>
      </c>
      <c r="F29" s="282" t="s">
        <v>18</v>
      </c>
      <c r="G29" s="260" t="s">
        <v>27</v>
      </c>
      <c r="H29" s="260" t="s">
        <v>1365</v>
      </c>
      <c r="I29" s="262">
        <v>150000</v>
      </c>
      <c r="J29" s="72"/>
      <c r="K29" s="531" t="s">
        <v>571</v>
      </c>
      <c r="L29" s="534" t="s">
        <v>1095</v>
      </c>
      <c r="M29" s="544" t="s">
        <v>1290</v>
      </c>
      <c r="N29" s="81">
        <v>30000</v>
      </c>
      <c r="O29" s="150" t="s">
        <v>1150</v>
      </c>
      <c r="P29" s="60"/>
      <c r="Q29" s="9"/>
      <c r="R29" s="60"/>
      <c r="S29" s="9"/>
      <c r="T29" s="60"/>
      <c r="U29" s="10"/>
      <c r="V29" s="505">
        <f>N29+P29+R29+T29</f>
        <v>30000</v>
      </c>
    </row>
    <row r="30" spans="1:22" ht="45" customHeight="1">
      <c r="A30" s="127" t="s">
        <v>734</v>
      </c>
      <c r="B30" s="15"/>
      <c r="C30" s="133" t="s">
        <v>26</v>
      </c>
      <c r="D30" s="259" t="s">
        <v>330</v>
      </c>
      <c r="E30" s="283">
        <v>132</v>
      </c>
      <c r="F30" s="283" t="s">
        <v>18</v>
      </c>
      <c r="G30" s="133" t="s">
        <v>27</v>
      </c>
      <c r="H30" s="258" t="s">
        <v>1366</v>
      </c>
      <c r="I30" s="263">
        <v>100000</v>
      </c>
      <c r="J30" s="73"/>
      <c r="K30" s="351" t="s">
        <v>571</v>
      </c>
      <c r="L30" s="536" t="s">
        <v>1096</v>
      </c>
      <c r="M30" s="546" t="s">
        <v>1291</v>
      </c>
      <c r="N30" s="80">
        <v>20000</v>
      </c>
      <c r="O30" s="148" t="s">
        <v>1149</v>
      </c>
      <c r="P30" s="61"/>
      <c r="Q30" s="5"/>
      <c r="R30" s="61"/>
      <c r="S30" s="5"/>
      <c r="T30" s="61"/>
      <c r="U30" s="4"/>
      <c r="V30" s="506">
        <f>N30+P30+R30+T30</f>
        <v>20000</v>
      </c>
    </row>
    <row r="31" spans="1:22" ht="45" customHeight="1" thickBot="1">
      <c r="A31" s="128" t="s">
        <v>735</v>
      </c>
      <c r="B31" s="37"/>
      <c r="C31" s="264" t="s">
        <v>26</v>
      </c>
      <c r="D31" s="265" t="s">
        <v>360</v>
      </c>
      <c r="E31" s="284">
        <v>132</v>
      </c>
      <c r="F31" s="284" t="s">
        <v>18</v>
      </c>
      <c r="G31" s="264" t="s">
        <v>27</v>
      </c>
      <c r="H31" s="266" t="s">
        <v>1367</v>
      </c>
      <c r="I31" s="267">
        <v>200000</v>
      </c>
      <c r="J31" s="74"/>
      <c r="K31" s="532" t="s">
        <v>571</v>
      </c>
      <c r="L31" s="539" t="s">
        <v>1097</v>
      </c>
      <c r="M31" s="548" t="s">
        <v>1292</v>
      </c>
      <c r="N31" s="79">
        <v>40000</v>
      </c>
      <c r="O31" s="149" t="s">
        <v>1148</v>
      </c>
      <c r="P31" s="62"/>
      <c r="Q31" s="19"/>
      <c r="R31" s="62"/>
      <c r="S31" s="19"/>
      <c r="T31" s="62"/>
      <c r="U31" s="18"/>
      <c r="V31" s="507">
        <f>N31+P31+R31+T31</f>
        <v>40000</v>
      </c>
    </row>
    <row r="32" spans="1:22">
      <c r="A32" s="247"/>
      <c r="C32" s="12"/>
      <c r="D32" s="172"/>
      <c r="I32" s="39"/>
      <c r="J32" s="40"/>
      <c r="L32" s="551"/>
      <c r="M32" s="551"/>
    </row>
    <row r="33" spans="1:22">
      <c r="A33" s="247"/>
      <c r="C33" s="12"/>
      <c r="D33" s="172"/>
      <c r="H33" s="84" t="s">
        <v>665</v>
      </c>
      <c r="I33" s="213">
        <f>SUM(I29:I32)</f>
        <v>450000</v>
      </c>
      <c r="J33" s="332"/>
      <c r="L33" s="551"/>
      <c r="M33" s="551"/>
      <c r="N33" s="220">
        <f>SUM(N29:N32)</f>
        <v>90000</v>
      </c>
      <c r="O33" s="64"/>
      <c r="P33" s="220">
        <f>SUM(P29:P32)</f>
        <v>0</v>
      </c>
      <c r="R33" s="220">
        <f>SUM(R29:R32)</f>
        <v>0</v>
      </c>
      <c r="T33" s="220">
        <f>SUM(T29:T32)</f>
        <v>0</v>
      </c>
    </row>
    <row r="34" spans="1:22" ht="15.75" thickBot="1">
      <c r="A34" s="247"/>
      <c r="C34" s="12"/>
      <c r="D34" s="172"/>
      <c r="I34" s="39"/>
      <c r="J34" s="40"/>
      <c r="L34" s="551"/>
      <c r="M34" s="551"/>
    </row>
    <row r="35" spans="1:22" ht="45" customHeight="1">
      <c r="A35" s="126" t="s">
        <v>736</v>
      </c>
      <c r="B35" s="272"/>
      <c r="C35" s="272" t="s">
        <v>740</v>
      </c>
      <c r="D35" s="255" t="s">
        <v>741</v>
      </c>
      <c r="E35" s="282">
        <v>132</v>
      </c>
      <c r="F35" s="271" t="s">
        <v>15</v>
      </c>
      <c r="G35" s="249" t="s">
        <v>744</v>
      </c>
      <c r="H35" s="249" t="s">
        <v>745</v>
      </c>
      <c r="I35" s="250">
        <v>400000</v>
      </c>
      <c r="J35" s="403" t="s">
        <v>1253</v>
      </c>
      <c r="K35" s="173" t="s">
        <v>573</v>
      </c>
      <c r="L35" s="552" t="s">
        <v>1021</v>
      </c>
      <c r="M35" s="544" t="s">
        <v>1255</v>
      </c>
      <c r="N35" s="81">
        <v>80000</v>
      </c>
      <c r="O35" s="150" t="s">
        <v>1147</v>
      </c>
      <c r="P35" s="81">
        <v>105904.32000000001</v>
      </c>
      <c r="Q35" s="233" t="s">
        <v>1323</v>
      </c>
      <c r="R35" s="60"/>
      <c r="S35" s="9"/>
      <c r="T35" s="60"/>
      <c r="U35" s="10"/>
      <c r="V35" s="505">
        <f>N35+P35+R35+T35</f>
        <v>185904.32</v>
      </c>
    </row>
    <row r="36" spans="1:22" ht="45" customHeight="1">
      <c r="A36" s="127" t="s">
        <v>737</v>
      </c>
      <c r="B36" s="161"/>
      <c r="C36" s="161" t="s">
        <v>740</v>
      </c>
      <c r="D36" s="256" t="s">
        <v>742</v>
      </c>
      <c r="E36" s="283">
        <v>132</v>
      </c>
      <c r="F36" s="268" t="s">
        <v>15</v>
      </c>
      <c r="G36" s="248" t="s">
        <v>746</v>
      </c>
      <c r="H36" s="248" t="s">
        <v>1329</v>
      </c>
      <c r="I36" s="251">
        <v>400000</v>
      </c>
      <c r="J36" s="404" t="s">
        <v>1345</v>
      </c>
      <c r="K36" s="106" t="s">
        <v>572</v>
      </c>
      <c r="L36" s="553" t="s">
        <v>1022</v>
      </c>
      <c r="M36" s="546"/>
      <c r="N36" s="80">
        <v>80000</v>
      </c>
      <c r="O36" s="148" t="s">
        <v>1146</v>
      </c>
      <c r="P36" s="73"/>
      <c r="Q36" s="5"/>
      <c r="R36" s="61"/>
      <c r="S36" s="5"/>
      <c r="T36" s="61"/>
      <c r="U36" s="4"/>
      <c r="V36" s="506">
        <f>N36+P36+R36+T36</f>
        <v>80000</v>
      </c>
    </row>
    <row r="37" spans="1:22" ht="45" customHeight="1">
      <c r="A37" s="127" t="s">
        <v>738</v>
      </c>
      <c r="B37" s="161"/>
      <c r="C37" s="161" t="s">
        <v>740</v>
      </c>
      <c r="D37" s="256" t="s">
        <v>360</v>
      </c>
      <c r="E37" s="283">
        <v>132</v>
      </c>
      <c r="F37" s="270" t="s">
        <v>13</v>
      </c>
      <c r="G37" s="248" t="s">
        <v>49</v>
      </c>
      <c r="H37" s="248" t="s">
        <v>747</v>
      </c>
      <c r="I37" s="251">
        <v>635000</v>
      </c>
      <c r="J37" s="404" t="s">
        <v>1254</v>
      </c>
      <c r="K37" s="174" t="s">
        <v>573</v>
      </c>
      <c r="L37" s="553" t="s">
        <v>984</v>
      </c>
      <c r="M37" s="546" t="s">
        <v>1293</v>
      </c>
      <c r="N37" s="80">
        <v>127000</v>
      </c>
      <c r="O37" s="148" t="s">
        <v>1145</v>
      </c>
      <c r="P37" s="80">
        <v>185275.26</v>
      </c>
      <c r="Q37" s="350" t="s">
        <v>1324</v>
      </c>
      <c r="R37" s="61"/>
      <c r="S37" s="5"/>
      <c r="T37" s="61"/>
      <c r="U37" s="4"/>
      <c r="V37" s="506">
        <f>N37+P37+R37+T37</f>
        <v>312275.26</v>
      </c>
    </row>
    <row r="38" spans="1:22" ht="45" customHeight="1" thickBot="1">
      <c r="A38" s="128" t="s">
        <v>739</v>
      </c>
      <c r="B38" s="83"/>
      <c r="C38" s="83" t="s">
        <v>740</v>
      </c>
      <c r="D38" s="257" t="s">
        <v>743</v>
      </c>
      <c r="E38" s="284">
        <v>132</v>
      </c>
      <c r="F38" s="269" t="s">
        <v>15</v>
      </c>
      <c r="G38" s="252" t="s">
        <v>748</v>
      </c>
      <c r="H38" s="252" t="s">
        <v>240</v>
      </c>
      <c r="I38" s="253">
        <v>510000</v>
      </c>
      <c r="J38" s="498" t="s">
        <v>1344</v>
      </c>
      <c r="K38" s="228" t="s">
        <v>572</v>
      </c>
      <c r="L38" s="554" t="s">
        <v>1082</v>
      </c>
      <c r="M38" s="548"/>
      <c r="N38" s="79">
        <v>102000</v>
      </c>
      <c r="O38" s="149" t="s">
        <v>1160</v>
      </c>
      <c r="P38" s="74"/>
      <c r="Q38" s="19"/>
      <c r="R38" s="62"/>
      <c r="S38" s="19"/>
      <c r="T38" s="62"/>
      <c r="U38" s="18"/>
      <c r="V38" s="507">
        <f>N38+P38+R38+T38</f>
        <v>102000</v>
      </c>
    </row>
    <row r="39" spans="1:22">
      <c r="C39" s="12"/>
      <c r="D39" s="172"/>
      <c r="I39" s="39"/>
      <c r="J39" s="40"/>
      <c r="L39" s="551"/>
      <c r="M39" s="551"/>
    </row>
    <row r="40" spans="1:22">
      <c r="C40" s="12"/>
      <c r="D40" s="172"/>
      <c r="H40" s="84" t="s">
        <v>662</v>
      </c>
      <c r="I40" s="213">
        <f>SUM(I35:I39)</f>
        <v>1945000</v>
      </c>
      <c r="J40" s="332"/>
      <c r="L40" s="551"/>
      <c r="M40" s="551"/>
      <c r="N40" s="220">
        <f>SUM(N35:N39)</f>
        <v>389000</v>
      </c>
      <c r="O40" s="64"/>
      <c r="P40" s="220">
        <f>SUM(P35:P39)</f>
        <v>291179.58</v>
      </c>
      <c r="R40" s="220">
        <f>SUM(R35:R39)</f>
        <v>0</v>
      </c>
      <c r="T40" s="220">
        <f>SUM(T35:T39)</f>
        <v>0</v>
      </c>
    </row>
    <row r="41" spans="1:22" ht="15.75" thickBot="1">
      <c r="C41" s="12"/>
      <c r="D41" s="172"/>
      <c r="I41" s="39"/>
      <c r="J41" s="40"/>
      <c r="L41" s="551"/>
      <c r="M41" s="551"/>
    </row>
    <row r="42" spans="1:22" ht="45" customHeight="1">
      <c r="A42" s="273" t="s">
        <v>749</v>
      </c>
      <c r="B42" s="7"/>
      <c r="C42" s="249" t="s">
        <v>761</v>
      </c>
      <c r="D42" s="255" t="s">
        <v>1368</v>
      </c>
      <c r="E42" s="282">
        <v>132</v>
      </c>
      <c r="F42" s="282" t="s">
        <v>13</v>
      </c>
      <c r="G42" s="249" t="s">
        <v>769</v>
      </c>
      <c r="H42" s="249" t="s">
        <v>917</v>
      </c>
      <c r="I42" s="262">
        <v>300000</v>
      </c>
      <c r="J42" s="533"/>
      <c r="K42" s="540" t="s">
        <v>570</v>
      </c>
      <c r="L42" s="543" t="s">
        <v>929</v>
      </c>
      <c r="M42" s="544" t="s">
        <v>1294</v>
      </c>
      <c r="N42" s="81">
        <v>60000</v>
      </c>
      <c r="O42" s="150" t="s">
        <v>974</v>
      </c>
      <c r="P42" s="20"/>
      <c r="Q42" s="9"/>
      <c r="R42" s="60"/>
      <c r="S42" s="9"/>
      <c r="T42" s="60"/>
      <c r="U42" s="10"/>
      <c r="V42" s="505">
        <f t="shared" ref="V42:V53" si="1">N42+P42+R42+T42</f>
        <v>60000</v>
      </c>
    </row>
    <row r="43" spans="1:22" ht="45" customHeight="1">
      <c r="A43" s="274" t="s">
        <v>750</v>
      </c>
      <c r="B43" s="14"/>
      <c r="C43" s="248" t="s">
        <v>761</v>
      </c>
      <c r="D43" s="256" t="s">
        <v>762</v>
      </c>
      <c r="E43" s="283">
        <v>132</v>
      </c>
      <c r="F43" s="283" t="s">
        <v>13</v>
      </c>
      <c r="G43" s="248" t="s">
        <v>770</v>
      </c>
      <c r="H43" s="248" t="s">
        <v>918</v>
      </c>
      <c r="I43" s="263">
        <v>900000</v>
      </c>
      <c r="J43" s="535"/>
      <c r="K43" s="541" t="s">
        <v>570</v>
      </c>
      <c r="L43" s="551" t="s">
        <v>1267</v>
      </c>
      <c r="M43" s="546"/>
      <c r="N43" s="80">
        <v>180000</v>
      </c>
      <c r="O43" s="148" t="s">
        <v>1268</v>
      </c>
      <c r="P43" s="17"/>
      <c r="Q43" s="5"/>
      <c r="R43" s="61"/>
      <c r="S43" s="5"/>
      <c r="T43" s="61"/>
      <c r="U43" s="4"/>
      <c r="V43" s="506">
        <f t="shared" si="1"/>
        <v>180000</v>
      </c>
    </row>
    <row r="44" spans="1:22" ht="45" customHeight="1">
      <c r="A44" s="274" t="s">
        <v>751</v>
      </c>
      <c r="B44" s="14"/>
      <c r="C44" s="248" t="s">
        <v>761</v>
      </c>
      <c r="D44" s="256" t="s">
        <v>1369</v>
      </c>
      <c r="E44" s="283">
        <v>132</v>
      </c>
      <c r="F44" s="283" t="s">
        <v>18</v>
      </c>
      <c r="G44" s="248" t="s">
        <v>68</v>
      </c>
      <c r="H44" s="248" t="s">
        <v>1370</v>
      </c>
      <c r="I44" s="263">
        <v>190000</v>
      </c>
      <c r="J44" s="535"/>
      <c r="K44" s="541" t="s">
        <v>570</v>
      </c>
      <c r="L44" s="545" t="s">
        <v>930</v>
      </c>
      <c r="M44" s="546" t="s">
        <v>1295</v>
      </c>
      <c r="N44" s="80">
        <v>38000</v>
      </c>
      <c r="O44" s="148" t="s">
        <v>975</v>
      </c>
      <c r="P44" s="17"/>
      <c r="Q44" s="5"/>
      <c r="R44" s="61"/>
      <c r="S44" s="5"/>
      <c r="T44" s="61"/>
      <c r="U44" s="4"/>
      <c r="V44" s="506">
        <f t="shared" si="1"/>
        <v>38000</v>
      </c>
    </row>
    <row r="45" spans="1:22" ht="45" customHeight="1">
      <c r="A45" s="274" t="s">
        <v>752</v>
      </c>
      <c r="B45" s="14"/>
      <c r="C45" s="248" t="s">
        <v>761</v>
      </c>
      <c r="D45" s="256" t="s">
        <v>763</v>
      </c>
      <c r="E45" s="283">
        <v>132</v>
      </c>
      <c r="F45" s="283" t="s">
        <v>18</v>
      </c>
      <c r="G45" s="248" t="s">
        <v>771</v>
      </c>
      <c r="H45" s="248" t="s">
        <v>919</v>
      </c>
      <c r="I45" s="263">
        <v>1000000</v>
      </c>
      <c r="J45" s="535"/>
      <c r="K45" s="541" t="s">
        <v>570</v>
      </c>
      <c r="L45" s="545" t="s">
        <v>928</v>
      </c>
      <c r="M45" s="546" t="s">
        <v>1296</v>
      </c>
      <c r="N45" s="80">
        <v>200000</v>
      </c>
      <c r="O45" s="148" t="s">
        <v>976</v>
      </c>
      <c r="P45" s="17"/>
      <c r="Q45" s="5"/>
      <c r="R45" s="61"/>
      <c r="S45" s="5"/>
      <c r="T45" s="61"/>
      <c r="U45" s="4"/>
      <c r="V45" s="506">
        <f t="shared" si="1"/>
        <v>200000</v>
      </c>
    </row>
    <row r="46" spans="1:22" ht="45" customHeight="1">
      <c r="A46" s="274" t="s">
        <v>753</v>
      </c>
      <c r="B46" s="14"/>
      <c r="C46" s="248" t="s">
        <v>761</v>
      </c>
      <c r="D46" s="256" t="s">
        <v>349</v>
      </c>
      <c r="E46" s="283">
        <v>132</v>
      </c>
      <c r="F46" s="283" t="s">
        <v>18</v>
      </c>
      <c r="G46" s="248" t="s">
        <v>772</v>
      </c>
      <c r="H46" s="248" t="s">
        <v>773</v>
      </c>
      <c r="I46" s="263">
        <v>700000</v>
      </c>
      <c r="J46" s="535"/>
      <c r="K46" s="541" t="s">
        <v>570</v>
      </c>
      <c r="L46" s="545" t="s">
        <v>931</v>
      </c>
      <c r="M46" s="546" t="s">
        <v>1297</v>
      </c>
      <c r="N46" s="80">
        <v>140000</v>
      </c>
      <c r="O46" s="148" t="s">
        <v>977</v>
      </c>
      <c r="P46" s="17"/>
      <c r="Q46" s="5"/>
      <c r="R46" s="61"/>
      <c r="S46" s="5"/>
      <c r="T46" s="61"/>
      <c r="U46" s="4"/>
      <c r="V46" s="506">
        <f t="shared" si="1"/>
        <v>140000</v>
      </c>
    </row>
    <row r="47" spans="1:22" ht="45" customHeight="1">
      <c r="A47" s="274" t="s">
        <v>754</v>
      </c>
      <c r="B47" s="14"/>
      <c r="C47" s="248" t="s">
        <v>761</v>
      </c>
      <c r="D47" s="256" t="s">
        <v>764</v>
      </c>
      <c r="E47" s="283">
        <v>132</v>
      </c>
      <c r="F47" s="283" t="s">
        <v>18</v>
      </c>
      <c r="G47" s="248" t="s">
        <v>774</v>
      </c>
      <c r="H47" s="248" t="s">
        <v>1371</v>
      </c>
      <c r="I47" s="263">
        <v>450814</v>
      </c>
      <c r="J47" s="535"/>
      <c r="K47" s="541" t="s">
        <v>570</v>
      </c>
      <c r="L47" s="545" t="s">
        <v>932</v>
      </c>
      <c r="M47" s="546" t="s">
        <v>1298</v>
      </c>
      <c r="N47" s="80">
        <v>90162</v>
      </c>
      <c r="O47" s="148" t="s">
        <v>978</v>
      </c>
      <c r="P47" s="17"/>
      <c r="Q47" s="5"/>
      <c r="R47" s="61"/>
      <c r="S47" s="5"/>
      <c r="T47" s="61"/>
      <c r="U47" s="4"/>
      <c r="V47" s="506">
        <f t="shared" si="1"/>
        <v>90162</v>
      </c>
    </row>
    <row r="48" spans="1:22" ht="45" customHeight="1">
      <c r="A48" s="274" t="s">
        <v>755</v>
      </c>
      <c r="B48" s="14"/>
      <c r="C48" s="248" t="s">
        <v>761</v>
      </c>
      <c r="D48" s="256" t="s">
        <v>765</v>
      </c>
      <c r="E48" s="283">
        <v>132</v>
      </c>
      <c r="F48" s="283" t="s">
        <v>18</v>
      </c>
      <c r="G48" s="248" t="s">
        <v>774</v>
      </c>
      <c r="H48" s="248" t="s">
        <v>717</v>
      </c>
      <c r="I48" s="275">
        <v>450000</v>
      </c>
      <c r="J48" s="535"/>
      <c r="K48" s="541" t="s">
        <v>570</v>
      </c>
      <c r="L48" s="545" t="s">
        <v>933</v>
      </c>
      <c r="M48" s="546" t="s">
        <v>1299</v>
      </c>
      <c r="N48" s="80">
        <v>90000</v>
      </c>
      <c r="O48" s="148" t="s">
        <v>983</v>
      </c>
      <c r="P48" s="17"/>
      <c r="Q48" s="5"/>
      <c r="R48" s="61"/>
      <c r="S48" s="5"/>
      <c r="T48" s="61"/>
      <c r="U48" s="4"/>
      <c r="V48" s="506">
        <f t="shared" si="1"/>
        <v>90000</v>
      </c>
    </row>
    <row r="49" spans="1:22" ht="45" customHeight="1">
      <c r="A49" s="274" t="s">
        <v>756</v>
      </c>
      <c r="B49" s="14"/>
      <c r="C49" s="248" t="s">
        <v>761</v>
      </c>
      <c r="D49" s="256" t="s">
        <v>322</v>
      </c>
      <c r="E49" s="283">
        <v>132</v>
      </c>
      <c r="F49" s="283" t="s">
        <v>18</v>
      </c>
      <c r="G49" s="248" t="s">
        <v>20</v>
      </c>
      <c r="H49" s="248" t="s">
        <v>1372</v>
      </c>
      <c r="I49" s="263">
        <v>350000</v>
      </c>
      <c r="J49" s="535"/>
      <c r="K49" s="541" t="s">
        <v>570</v>
      </c>
      <c r="L49" s="545" t="s">
        <v>934</v>
      </c>
      <c r="M49" s="546" t="s">
        <v>1300</v>
      </c>
      <c r="N49" s="80">
        <v>70000</v>
      </c>
      <c r="O49" s="148" t="s">
        <v>979</v>
      </c>
      <c r="P49" s="17"/>
      <c r="Q49" s="5"/>
      <c r="R49" s="61"/>
      <c r="S49" s="5"/>
      <c r="T49" s="61"/>
      <c r="U49" s="4"/>
      <c r="V49" s="506">
        <f t="shared" si="1"/>
        <v>70000</v>
      </c>
    </row>
    <row r="50" spans="1:22" ht="45" customHeight="1">
      <c r="A50" s="274" t="s">
        <v>757</v>
      </c>
      <c r="B50" s="14"/>
      <c r="C50" s="248" t="s">
        <v>761</v>
      </c>
      <c r="D50" s="256" t="s">
        <v>766</v>
      </c>
      <c r="E50" s="283">
        <v>132</v>
      </c>
      <c r="F50" s="283" t="s">
        <v>13</v>
      </c>
      <c r="G50" s="248" t="s">
        <v>775</v>
      </c>
      <c r="H50" s="248" t="s">
        <v>1093</v>
      </c>
      <c r="I50" s="263">
        <v>419190</v>
      </c>
      <c r="J50" s="537" t="s">
        <v>1328</v>
      </c>
      <c r="K50" s="541" t="s">
        <v>571</v>
      </c>
      <c r="L50" s="545" t="s">
        <v>934</v>
      </c>
      <c r="M50" s="546" t="s">
        <v>1301</v>
      </c>
      <c r="N50" s="80">
        <v>83838</v>
      </c>
      <c r="O50" s="148" t="s">
        <v>982</v>
      </c>
      <c r="P50" s="17"/>
      <c r="Q50" s="5"/>
      <c r="R50" s="61"/>
      <c r="S50" s="5"/>
      <c r="T50" s="61"/>
      <c r="U50" s="4"/>
      <c r="V50" s="506">
        <f t="shared" si="1"/>
        <v>83838</v>
      </c>
    </row>
    <row r="51" spans="1:22" ht="45" customHeight="1">
      <c r="A51" s="274" t="s">
        <v>758</v>
      </c>
      <c r="B51" s="14"/>
      <c r="C51" s="248" t="s">
        <v>761</v>
      </c>
      <c r="D51" s="256" t="s">
        <v>767</v>
      </c>
      <c r="E51" s="283">
        <v>132</v>
      </c>
      <c r="F51" s="283" t="s">
        <v>13</v>
      </c>
      <c r="G51" s="248" t="s">
        <v>1094</v>
      </c>
      <c r="H51" s="248" t="s">
        <v>920</v>
      </c>
      <c r="I51" s="263">
        <v>1500000</v>
      </c>
      <c r="J51" s="537" t="s">
        <v>1347</v>
      </c>
      <c r="K51" s="541" t="s">
        <v>571</v>
      </c>
      <c r="L51" s="545" t="s">
        <v>935</v>
      </c>
      <c r="M51" s="546" t="s">
        <v>1302</v>
      </c>
      <c r="N51" s="80">
        <v>300000</v>
      </c>
      <c r="O51" s="148" t="s">
        <v>981</v>
      </c>
      <c r="P51" s="17"/>
      <c r="Q51" s="5"/>
      <c r="R51" s="61"/>
      <c r="S51" s="5"/>
      <c r="T51" s="61"/>
      <c r="U51" s="4"/>
      <c r="V51" s="506">
        <f t="shared" si="1"/>
        <v>300000</v>
      </c>
    </row>
    <row r="52" spans="1:22" ht="45" customHeight="1">
      <c r="A52" s="274" t="s">
        <v>759</v>
      </c>
      <c r="B52" s="14"/>
      <c r="C52" s="248" t="s">
        <v>761</v>
      </c>
      <c r="D52" s="256" t="s">
        <v>358</v>
      </c>
      <c r="E52" s="283">
        <v>132</v>
      </c>
      <c r="F52" s="283" t="s">
        <v>18</v>
      </c>
      <c r="G52" s="248" t="s">
        <v>776</v>
      </c>
      <c r="H52" s="248" t="s">
        <v>973</v>
      </c>
      <c r="I52" s="263">
        <v>1250000</v>
      </c>
      <c r="J52" s="535"/>
      <c r="K52" s="541" t="s">
        <v>570</v>
      </c>
      <c r="L52" s="545" t="s">
        <v>936</v>
      </c>
      <c r="M52" s="546" t="s">
        <v>1303</v>
      </c>
      <c r="N52" s="80">
        <v>250000</v>
      </c>
      <c r="O52" s="148" t="s">
        <v>980</v>
      </c>
      <c r="P52" s="17"/>
      <c r="Q52" s="5"/>
      <c r="R52" s="61"/>
      <c r="S52" s="5"/>
      <c r="T52" s="61"/>
      <c r="U52" s="4"/>
      <c r="V52" s="506">
        <f t="shared" si="1"/>
        <v>250000</v>
      </c>
    </row>
    <row r="53" spans="1:22" ht="45" customHeight="1" thickBot="1">
      <c r="A53" s="276" t="s">
        <v>760</v>
      </c>
      <c r="B53" s="63"/>
      <c r="C53" s="252" t="s">
        <v>761</v>
      </c>
      <c r="D53" s="257" t="s">
        <v>768</v>
      </c>
      <c r="E53" s="284">
        <v>132</v>
      </c>
      <c r="F53" s="284" t="s">
        <v>13</v>
      </c>
      <c r="G53" s="252" t="s">
        <v>1094</v>
      </c>
      <c r="H53" s="252" t="s">
        <v>1373</v>
      </c>
      <c r="I53" s="267">
        <v>315000</v>
      </c>
      <c r="J53" s="538"/>
      <c r="K53" s="542" t="s">
        <v>1188</v>
      </c>
      <c r="L53" s="547"/>
      <c r="M53" s="548"/>
      <c r="N53" s="74"/>
      <c r="O53" s="129"/>
      <c r="P53" s="38"/>
      <c r="Q53" s="19"/>
      <c r="R53" s="62"/>
      <c r="S53" s="19"/>
      <c r="T53" s="62"/>
      <c r="U53" s="18"/>
      <c r="V53" s="507">
        <f t="shared" si="1"/>
        <v>0</v>
      </c>
    </row>
    <row r="54" spans="1:22">
      <c r="C54" s="12"/>
      <c r="D54" s="172"/>
      <c r="I54" s="39"/>
      <c r="J54" s="40"/>
      <c r="L54" s="551"/>
      <c r="M54" s="551"/>
    </row>
    <row r="55" spans="1:22">
      <c r="C55" s="12"/>
      <c r="D55" s="172"/>
      <c r="H55" s="84" t="s">
        <v>664</v>
      </c>
      <c r="I55" s="213">
        <f>SUM(I42:I54)</f>
        <v>7825004</v>
      </c>
      <c r="J55" s="332"/>
      <c r="L55" s="551"/>
      <c r="M55" s="551"/>
      <c r="N55" s="220">
        <f>SUM(N42:N54)</f>
        <v>1502000</v>
      </c>
      <c r="O55" s="64"/>
      <c r="P55" s="220">
        <f>SUM(P42:P54)</f>
        <v>0</v>
      </c>
      <c r="R55" s="220">
        <f>SUM(R42:R54)</f>
        <v>0</v>
      </c>
      <c r="T55" s="220">
        <f>SUM(T42:T54)</f>
        <v>0</v>
      </c>
    </row>
    <row r="56" spans="1:22" ht="15.75" thickBot="1">
      <c r="C56" s="12"/>
      <c r="D56" s="172"/>
      <c r="I56" s="39"/>
      <c r="J56" s="40"/>
      <c r="L56" s="551"/>
      <c r="M56" s="551"/>
    </row>
    <row r="57" spans="1:22" ht="45">
      <c r="A57" s="280" t="s">
        <v>777</v>
      </c>
      <c r="B57" s="36"/>
      <c r="C57" s="249" t="s">
        <v>779</v>
      </c>
      <c r="D57" s="255" t="s">
        <v>73</v>
      </c>
      <c r="E57" s="36">
        <v>132</v>
      </c>
      <c r="F57" s="271" t="s">
        <v>18</v>
      </c>
      <c r="G57" s="249" t="s">
        <v>29</v>
      </c>
      <c r="H57" s="249" t="s">
        <v>780</v>
      </c>
      <c r="I57" s="278">
        <v>270000</v>
      </c>
      <c r="J57" s="72"/>
      <c r="K57" s="173" t="s">
        <v>570</v>
      </c>
      <c r="L57" s="552" t="s">
        <v>1105</v>
      </c>
      <c r="M57" s="544" t="s">
        <v>1304</v>
      </c>
      <c r="N57" s="81">
        <v>54000</v>
      </c>
      <c r="O57" s="150" t="s">
        <v>1144</v>
      </c>
      <c r="P57" s="60"/>
      <c r="Q57" s="9"/>
      <c r="R57" s="60"/>
      <c r="S57" s="9"/>
      <c r="T57" s="60"/>
      <c r="U57" s="10"/>
      <c r="V57" s="505">
        <f>N57+P57+R57+T57</f>
        <v>54000</v>
      </c>
    </row>
    <row r="58" spans="1:22" ht="45.75" thickBot="1">
      <c r="A58" s="281" t="s">
        <v>778</v>
      </c>
      <c r="B58" s="37"/>
      <c r="C58" s="252" t="s">
        <v>779</v>
      </c>
      <c r="D58" s="257" t="s">
        <v>360</v>
      </c>
      <c r="E58" s="37">
        <v>132</v>
      </c>
      <c r="F58" s="269" t="s">
        <v>18</v>
      </c>
      <c r="G58" s="252" t="s">
        <v>29</v>
      </c>
      <c r="H58" s="252" t="s">
        <v>781</v>
      </c>
      <c r="I58" s="279">
        <v>135000</v>
      </c>
      <c r="J58" s="74"/>
      <c r="K58" s="228" t="s">
        <v>571</v>
      </c>
      <c r="L58" s="554" t="s">
        <v>1106</v>
      </c>
      <c r="M58" s="548" t="s">
        <v>1305</v>
      </c>
      <c r="N58" s="79">
        <v>27000</v>
      </c>
      <c r="O58" s="149" t="s">
        <v>1143</v>
      </c>
      <c r="P58" s="62"/>
      <c r="Q58" s="19"/>
      <c r="R58" s="62"/>
      <c r="S58" s="19"/>
      <c r="T58" s="62"/>
      <c r="U58" s="18"/>
      <c r="V58" s="507">
        <f>N58+P58+R58+T58</f>
        <v>27000</v>
      </c>
    </row>
    <row r="59" spans="1:22" ht="15" customHeight="1">
      <c r="A59" s="172"/>
      <c r="B59" s="57"/>
      <c r="C59" s="299"/>
      <c r="D59" s="297"/>
      <c r="E59" s="57"/>
      <c r="F59" s="298"/>
      <c r="G59" s="299"/>
      <c r="H59" s="299"/>
      <c r="I59" s="300"/>
      <c r="J59" s="40"/>
      <c r="K59" s="12"/>
      <c r="L59" s="549"/>
      <c r="M59" s="550"/>
      <c r="N59" s="40"/>
      <c r="O59" s="64"/>
      <c r="V59" s="65"/>
    </row>
    <row r="60" spans="1:22" ht="15" customHeight="1">
      <c r="A60" s="172"/>
      <c r="B60" s="57"/>
      <c r="C60" s="299"/>
      <c r="D60" s="297"/>
      <c r="E60" s="57"/>
      <c r="F60" s="298"/>
      <c r="G60" s="299"/>
      <c r="H60" s="84" t="s">
        <v>660</v>
      </c>
      <c r="I60" s="213">
        <f>SUM(I57:I59)</f>
        <v>405000</v>
      </c>
      <c r="J60" s="332"/>
      <c r="K60" s="12"/>
      <c r="L60" s="549"/>
      <c r="M60" s="550"/>
      <c r="N60" s="220">
        <f>SUM(N57:N59)</f>
        <v>81000</v>
      </c>
      <c r="O60" s="64"/>
      <c r="P60" s="220">
        <f>SUM(P57:P59)</f>
        <v>0</v>
      </c>
      <c r="R60" s="220">
        <f>SUM(R57:R59)</f>
        <v>0</v>
      </c>
      <c r="T60" s="220">
        <f>SUM(T57:T59)</f>
        <v>0</v>
      </c>
      <c r="V60" s="65"/>
    </row>
    <row r="61" spans="1:22" ht="15" customHeight="1" thickBot="1">
      <c r="C61" s="12"/>
      <c r="D61" s="172"/>
      <c r="I61" s="39"/>
      <c r="J61" s="40"/>
      <c r="L61" s="551"/>
      <c r="M61" s="551"/>
    </row>
    <row r="62" spans="1:22" s="12" customFormat="1" ht="45" customHeight="1" thickBot="1">
      <c r="A62" s="286" t="s">
        <v>782</v>
      </c>
      <c r="B62" s="195"/>
      <c r="C62" s="287" t="s">
        <v>783</v>
      </c>
      <c r="D62" s="288" t="s">
        <v>784</v>
      </c>
      <c r="E62" s="361">
        <v>132</v>
      </c>
      <c r="F62" s="285" t="s">
        <v>5</v>
      </c>
      <c r="G62" s="287" t="s">
        <v>785</v>
      </c>
      <c r="H62" s="287" t="s">
        <v>786</v>
      </c>
      <c r="I62" s="289">
        <v>700000</v>
      </c>
      <c r="J62" s="205"/>
      <c r="K62" s="175" t="s">
        <v>571</v>
      </c>
      <c r="L62" s="555" t="s">
        <v>1026</v>
      </c>
      <c r="M62" s="556" t="s">
        <v>1306</v>
      </c>
      <c r="N62" s="169">
        <v>140000</v>
      </c>
      <c r="O62" s="345" t="s">
        <v>1142</v>
      </c>
      <c r="P62" s="68"/>
      <c r="Q62" s="69"/>
      <c r="R62" s="68"/>
      <c r="S62" s="69"/>
      <c r="T62" s="68"/>
      <c r="U62" s="69"/>
      <c r="V62" s="508">
        <f>N62+P62+R62+T62</f>
        <v>140000</v>
      </c>
    </row>
    <row r="63" spans="1:22">
      <c r="C63" s="12"/>
      <c r="D63" s="172"/>
      <c r="I63" s="39"/>
      <c r="J63" s="40"/>
      <c r="L63" s="551"/>
      <c r="M63" s="551"/>
    </row>
    <row r="64" spans="1:22">
      <c r="C64" s="12"/>
      <c r="D64" s="172"/>
      <c r="H64" s="84" t="s">
        <v>921</v>
      </c>
      <c r="I64" s="213">
        <f>SUM(I62:I63)</f>
        <v>700000</v>
      </c>
      <c r="J64" s="332"/>
      <c r="L64" s="551"/>
      <c r="M64" s="551"/>
      <c r="N64" s="220">
        <f>SUM(N62:N63)</f>
        <v>140000</v>
      </c>
      <c r="O64" s="65"/>
      <c r="P64" s="220">
        <f>SUM(P62:P63)</f>
        <v>0</v>
      </c>
      <c r="Q64" s="65"/>
      <c r="R64" s="220">
        <f>SUM(R62:R63)</f>
        <v>0</v>
      </c>
      <c r="S64" s="65"/>
      <c r="T64" s="220">
        <f>SUM(T62:T63)</f>
        <v>0</v>
      </c>
    </row>
    <row r="65" spans="1:22" ht="15.75" thickBot="1">
      <c r="C65" s="12"/>
      <c r="D65" s="172"/>
      <c r="I65" s="39"/>
      <c r="J65" s="40"/>
      <c r="L65" s="551"/>
      <c r="M65" s="551"/>
    </row>
    <row r="66" spans="1:22" ht="59.25" customHeight="1">
      <c r="A66" s="280" t="s">
        <v>787</v>
      </c>
      <c r="B66" s="36"/>
      <c r="C66" s="260" t="s">
        <v>70</v>
      </c>
      <c r="D66" s="261" t="s">
        <v>1374</v>
      </c>
      <c r="E66" s="271">
        <v>132</v>
      </c>
      <c r="F66" s="271" t="s">
        <v>15</v>
      </c>
      <c r="G66" s="260" t="s">
        <v>1343</v>
      </c>
      <c r="H66" s="260" t="s">
        <v>810</v>
      </c>
      <c r="I66" s="250">
        <v>800000</v>
      </c>
      <c r="J66" s="72"/>
      <c r="K66" s="173" t="s">
        <v>570</v>
      </c>
      <c r="L66" s="552" t="s">
        <v>951</v>
      </c>
      <c r="M66" s="557" t="s">
        <v>1307</v>
      </c>
      <c r="N66" s="81">
        <v>160000</v>
      </c>
      <c r="O66" s="150" t="s">
        <v>1031</v>
      </c>
      <c r="P66" s="60"/>
      <c r="Q66" s="9"/>
      <c r="R66" s="60"/>
      <c r="S66" s="9"/>
      <c r="T66" s="60"/>
      <c r="U66" s="10"/>
      <c r="V66" s="505">
        <f t="shared" ref="V66:V81" si="2">N66+P66+R66+T66</f>
        <v>160000</v>
      </c>
    </row>
    <row r="67" spans="1:22" ht="45" customHeight="1">
      <c r="A67" s="292" t="s">
        <v>788</v>
      </c>
      <c r="B67" s="15"/>
      <c r="C67" s="133" t="s">
        <v>70</v>
      </c>
      <c r="D67" s="259" t="s">
        <v>360</v>
      </c>
      <c r="E67" s="268">
        <v>132</v>
      </c>
      <c r="F67" s="268" t="s">
        <v>5</v>
      </c>
      <c r="G67" s="133" t="s">
        <v>811</v>
      </c>
      <c r="H67" s="133" t="s">
        <v>812</v>
      </c>
      <c r="I67" s="251">
        <v>1898000</v>
      </c>
      <c r="J67" s="73"/>
      <c r="K67" s="174" t="s">
        <v>571</v>
      </c>
      <c r="L67" s="553" t="s">
        <v>960</v>
      </c>
      <c r="M67" s="558" t="s">
        <v>1308</v>
      </c>
      <c r="N67" s="80">
        <v>379600</v>
      </c>
      <c r="O67" s="148" t="s">
        <v>1032</v>
      </c>
      <c r="P67" s="61"/>
      <c r="Q67" s="5"/>
      <c r="R67" s="61"/>
      <c r="S67" s="5"/>
      <c r="T67" s="61"/>
      <c r="U67" s="4"/>
      <c r="V67" s="506">
        <f t="shared" si="2"/>
        <v>379600</v>
      </c>
    </row>
    <row r="68" spans="1:22" ht="63" customHeight="1">
      <c r="A68" s="292" t="s">
        <v>789</v>
      </c>
      <c r="B68" s="15"/>
      <c r="C68" s="133" t="s">
        <v>70</v>
      </c>
      <c r="D68" s="259" t="s">
        <v>803</v>
      </c>
      <c r="E68" s="268">
        <v>132</v>
      </c>
      <c r="F68" s="268" t="s">
        <v>5</v>
      </c>
      <c r="G68" s="133" t="s">
        <v>813</v>
      </c>
      <c r="H68" s="133" t="s">
        <v>814</v>
      </c>
      <c r="I68" s="251">
        <v>2599960.38</v>
      </c>
      <c r="J68" s="73"/>
      <c r="K68" s="174" t="s">
        <v>571</v>
      </c>
      <c r="L68" s="553" t="s">
        <v>961</v>
      </c>
      <c r="M68" s="558" t="s">
        <v>1309</v>
      </c>
      <c r="N68" s="80">
        <v>519992.08</v>
      </c>
      <c r="O68" s="148" t="s">
        <v>1033</v>
      </c>
      <c r="P68" s="61"/>
      <c r="Q68" s="5"/>
      <c r="R68" s="61"/>
      <c r="S68" s="5"/>
      <c r="T68" s="61"/>
      <c r="U68" s="4"/>
      <c r="V68" s="506">
        <f t="shared" si="2"/>
        <v>519992.08</v>
      </c>
    </row>
    <row r="69" spans="1:22" ht="66" customHeight="1">
      <c r="A69" s="292" t="s">
        <v>790</v>
      </c>
      <c r="B69" s="15"/>
      <c r="C69" s="133" t="s">
        <v>70</v>
      </c>
      <c r="D69" s="259" t="s">
        <v>348</v>
      </c>
      <c r="E69" s="268">
        <v>132</v>
      </c>
      <c r="F69" s="268" t="s">
        <v>5</v>
      </c>
      <c r="G69" s="133" t="s">
        <v>815</v>
      </c>
      <c r="H69" s="133" t="s">
        <v>816</v>
      </c>
      <c r="I69" s="251">
        <v>320000</v>
      </c>
      <c r="J69" s="404" t="s">
        <v>1274</v>
      </c>
      <c r="K69" s="174" t="s">
        <v>573</v>
      </c>
      <c r="L69" s="553" t="s">
        <v>962</v>
      </c>
      <c r="M69" s="558" t="s">
        <v>1276</v>
      </c>
      <c r="N69" s="80">
        <v>64000</v>
      </c>
      <c r="O69" s="148" t="s">
        <v>1034</v>
      </c>
      <c r="P69" s="372">
        <v>96000</v>
      </c>
      <c r="Q69" s="350" t="s">
        <v>1342</v>
      </c>
      <c r="R69" s="61"/>
      <c r="S69" s="5"/>
      <c r="T69" s="61"/>
      <c r="U69" s="4"/>
      <c r="V69" s="506">
        <f t="shared" si="2"/>
        <v>160000</v>
      </c>
    </row>
    <row r="70" spans="1:22" ht="45" customHeight="1">
      <c r="A70" s="292" t="s">
        <v>791</v>
      </c>
      <c r="B70" s="15"/>
      <c r="C70" s="133" t="s">
        <v>70</v>
      </c>
      <c r="D70" s="259" t="s">
        <v>804</v>
      </c>
      <c r="E70" s="268">
        <v>132</v>
      </c>
      <c r="F70" s="268" t="s">
        <v>5</v>
      </c>
      <c r="G70" s="133" t="s">
        <v>817</v>
      </c>
      <c r="H70" s="133" t="s">
        <v>818</v>
      </c>
      <c r="I70" s="251">
        <v>313879.69</v>
      </c>
      <c r="J70" s="73"/>
      <c r="K70" s="174" t="s">
        <v>571</v>
      </c>
      <c r="L70" s="553" t="s">
        <v>963</v>
      </c>
      <c r="M70" s="558" t="s">
        <v>1310</v>
      </c>
      <c r="N70" s="80">
        <v>62775.94</v>
      </c>
      <c r="O70" s="148" t="s">
        <v>1035</v>
      </c>
      <c r="P70" s="61"/>
      <c r="Q70" s="5"/>
      <c r="R70" s="61"/>
      <c r="S70" s="5"/>
      <c r="T70" s="61"/>
      <c r="U70" s="4"/>
      <c r="V70" s="506">
        <f t="shared" si="2"/>
        <v>62775.94</v>
      </c>
    </row>
    <row r="71" spans="1:22" ht="49.5" customHeight="1">
      <c r="A71" s="292" t="s">
        <v>792</v>
      </c>
      <c r="B71" s="15"/>
      <c r="C71" s="133" t="s">
        <v>70</v>
      </c>
      <c r="D71" s="259" t="s">
        <v>1375</v>
      </c>
      <c r="E71" s="268">
        <v>132</v>
      </c>
      <c r="F71" s="268" t="s">
        <v>5</v>
      </c>
      <c r="G71" s="133" t="s">
        <v>71</v>
      </c>
      <c r="H71" s="133" t="s">
        <v>819</v>
      </c>
      <c r="I71" s="251">
        <v>2278000</v>
      </c>
      <c r="J71" s="73"/>
      <c r="K71" s="174" t="s">
        <v>571</v>
      </c>
      <c r="L71" s="553" t="s">
        <v>964</v>
      </c>
      <c r="M71" s="558" t="s">
        <v>1311</v>
      </c>
      <c r="N71" s="80">
        <v>455600</v>
      </c>
      <c r="O71" s="148" t="s">
        <v>1036</v>
      </c>
      <c r="P71" s="61"/>
      <c r="Q71" s="5"/>
      <c r="R71" s="61"/>
      <c r="S71" s="5"/>
      <c r="T71" s="61"/>
      <c r="U71" s="4"/>
      <c r="V71" s="506">
        <f t="shared" si="2"/>
        <v>455600</v>
      </c>
    </row>
    <row r="72" spans="1:22" ht="45" customHeight="1">
      <c r="A72" s="292" t="s">
        <v>793</v>
      </c>
      <c r="B72" s="15"/>
      <c r="C72" s="133" t="s">
        <v>70</v>
      </c>
      <c r="D72" s="259" t="s">
        <v>805</v>
      </c>
      <c r="E72" s="268">
        <v>132</v>
      </c>
      <c r="F72" s="268" t="s">
        <v>5</v>
      </c>
      <c r="G72" s="133" t="s">
        <v>820</v>
      </c>
      <c r="H72" s="133" t="s">
        <v>821</v>
      </c>
      <c r="I72" s="251">
        <v>800894</v>
      </c>
      <c r="J72" s="73"/>
      <c r="K72" s="174" t="s">
        <v>570</v>
      </c>
      <c r="L72" s="553" t="s">
        <v>952</v>
      </c>
      <c r="M72" s="558" t="s">
        <v>1312</v>
      </c>
      <c r="N72" s="80">
        <v>160178.79999999999</v>
      </c>
      <c r="O72" s="148" t="s">
        <v>1037</v>
      </c>
      <c r="P72" s="61"/>
      <c r="Q72" s="5"/>
      <c r="R72" s="61"/>
      <c r="S72" s="5"/>
      <c r="T72" s="61"/>
      <c r="U72" s="4"/>
      <c r="V72" s="506">
        <f t="shared" si="2"/>
        <v>160178.79999999999</v>
      </c>
    </row>
    <row r="73" spans="1:22" ht="45" customHeight="1">
      <c r="A73" s="292" t="s">
        <v>794</v>
      </c>
      <c r="B73" s="15"/>
      <c r="C73" s="133" t="s">
        <v>70</v>
      </c>
      <c r="D73" s="259" t="s">
        <v>806</v>
      </c>
      <c r="E73" s="268">
        <v>132</v>
      </c>
      <c r="F73" s="268" t="s">
        <v>5</v>
      </c>
      <c r="G73" s="133" t="s">
        <v>822</v>
      </c>
      <c r="H73" s="133" t="s">
        <v>823</v>
      </c>
      <c r="I73" s="251">
        <v>1000000</v>
      </c>
      <c r="J73" s="404" t="s">
        <v>1265</v>
      </c>
      <c r="K73" s="174" t="s">
        <v>573</v>
      </c>
      <c r="L73" s="553" t="s">
        <v>953</v>
      </c>
      <c r="M73" s="558" t="s">
        <v>1269</v>
      </c>
      <c r="N73" s="80">
        <v>200000</v>
      </c>
      <c r="O73" s="148" t="s">
        <v>1038</v>
      </c>
      <c r="P73" s="502"/>
      <c r="Q73" s="503"/>
      <c r="R73" s="61"/>
      <c r="S73" s="5"/>
      <c r="T73" s="61"/>
      <c r="U73" s="4"/>
      <c r="V73" s="506">
        <f t="shared" si="2"/>
        <v>200000</v>
      </c>
    </row>
    <row r="74" spans="1:22" ht="45" customHeight="1">
      <c r="A74" s="292" t="s">
        <v>795</v>
      </c>
      <c r="B74" s="15"/>
      <c r="C74" s="133" t="s">
        <v>70</v>
      </c>
      <c r="D74" s="259" t="s">
        <v>807</v>
      </c>
      <c r="E74" s="268">
        <v>132</v>
      </c>
      <c r="F74" s="268" t="s">
        <v>5</v>
      </c>
      <c r="G74" s="133" t="s">
        <v>822</v>
      </c>
      <c r="H74" s="133" t="s">
        <v>824</v>
      </c>
      <c r="I74" s="251">
        <v>1200000</v>
      </c>
      <c r="J74" s="73"/>
      <c r="K74" s="174" t="s">
        <v>571</v>
      </c>
      <c r="L74" s="553" t="s">
        <v>954</v>
      </c>
      <c r="M74" s="558" t="s">
        <v>1313</v>
      </c>
      <c r="N74" s="80">
        <v>240000</v>
      </c>
      <c r="O74" s="148" t="s">
        <v>1039</v>
      </c>
      <c r="P74" s="61"/>
      <c r="Q74" s="5"/>
      <c r="R74" s="61"/>
      <c r="S74" s="5"/>
      <c r="T74" s="61"/>
      <c r="U74" s="4"/>
      <c r="V74" s="506">
        <f t="shared" si="2"/>
        <v>240000</v>
      </c>
    </row>
    <row r="75" spans="1:22" ht="45" customHeight="1">
      <c r="A75" s="292" t="s">
        <v>796</v>
      </c>
      <c r="B75" s="15"/>
      <c r="C75" s="133" t="s">
        <v>70</v>
      </c>
      <c r="D75" s="259" t="s">
        <v>808</v>
      </c>
      <c r="E75" s="268">
        <v>132</v>
      </c>
      <c r="F75" s="268" t="s">
        <v>5</v>
      </c>
      <c r="G75" s="133" t="s">
        <v>825</v>
      </c>
      <c r="H75" s="133" t="s">
        <v>826</v>
      </c>
      <c r="I75" s="251">
        <v>400000</v>
      </c>
      <c r="J75" s="73"/>
      <c r="K75" s="174" t="s">
        <v>570</v>
      </c>
      <c r="L75" s="553" t="s">
        <v>955</v>
      </c>
      <c r="M75" s="558" t="s">
        <v>1314</v>
      </c>
      <c r="N75" s="80">
        <v>80000</v>
      </c>
      <c r="O75" s="148" t="s">
        <v>1161</v>
      </c>
      <c r="P75" s="61"/>
      <c r="Q75" s="5"/>
      <c r="R75" s="61"/>
      <c r="S75" s="5"/>
      <c r="T75" s="61"/>
      <c r="U75" s="4"/>
      <c r="V75" s="506">
        <f t="shared" si="2"/>
        <v>80000</v>
      </c>
    </row>
    <row r="76" spans="1:22" ht="45" customHeight="1">
      <c r="A76" s="292" t="s">
        <v>797</v>
      </c>
      <c r="B76" s="15"/>
      <c r="C76" s="133" t="s">
        <v>70</v>
      </c>
      <c r="D76" s="259" t="s">
        <v>809</v>
      </c>
      <c r="E76" s="268">
        <v>132</v>
      </c>
      <c r="F76" s="268" t="s">
        <v>5</v>
      </c>
      <c r="G76" s="133" t="s">
        <v>815</v>
      </c>
      <c r="H76" s="133" t="s">
        <v>827</v>
      </c>
      <c r="I76" s="251">
        <v>965000</v>
      </c>
      <c r="J76" s="73"/>
      <c r="K76" s="174" t="s">
        <v>570</v>
      </c>
      <c r="L76" s="553" t="s">
        <v>965</v>
      </c>
      <c r="M76" s="558" t="s">
        <v>1315</v>
      </c>
      <c r="N76" s="80">
        <v>193000</v>
      </c>
      <c r="O76" s="148" t="s">
        <v>1040</v>
      </c>
      <c r="P76" s="61"/>
      <c r="Q76" s="5"/>
      <c r="R76" s="61"/>
      <c r="S76" s="5"/>
      <c r="T76" s="61"/>
      <c r="U76" s="4"/>
      <c r="V76" s="506">
        <f t="shared" si="2"/>
        <v>193000</v>
      </c>
    </row>
    <row r="77" spans="1:22" ht="45" customHeight="1">
      <c r="A77" s="292" t="s">
        <v>798</v>
      </c>
      <c r="B77" s="15"/>
      <c r="C77" s="133" t="s">
        <v>70</v>
      </c>
      <c r="D77" s="259" t="s">
        <v>348</v>
      </c>
      <c r="E77" s="510">
        <v>132</v>
      </c>
      <c r="F77" s="268" t="s">
        <v>5</v>
      </c>
      <c r="G77" s="133" t="s">
        <v>828</v>
      </c>
      <c r="H77" s="133" t="s">
        <v>829</v>
      </c>
      <c r="I77" s="251">
        <v>1000000</v>
      </c>
      <c r="J77" s="73"/>
      <c r="K77" s="174" t="s">
        <v>570</v>
      </c>
      <c r="L77" s="553" t="s">
        <v>966</v>
      </c>
      <c r="M77" s="558" t="s">
        <v>1316</v>
      </c>
      <c r="N77" s="80">
        <v>200000</v>
      </c>
      <c r="O77" s="148" t="s">
        <v>1041</v>
      </c>
      <c r="P77" s="61"/>
      <c r="Q77" s="5"/>
      <c r="R77" s="61"/>
      <c r="S77" s="5"/>
      <c r="T77" s="61"/>
      <c r="U77" s="4"/>
      <c r="V77" s="506">
        <f t="shared" si="2"/>
        <v>200000</v>
      </c>
    </row>
    <row r="78" spans="1:22" ht="45" customHeight="1">
      <c r="A78" s="292" t="s">
        <v>799</v>
      </c>
      <c r="B78" s="15"/>
      <c r="C78" s="133" t="s">
        <v>70</v>
      </c>
      <c r="D78" s="259" t="s">
        <v>357</v>
      </c>
      <c r="E78" s="268">
        <v>132</v>
      </c>
      <c r="F78" s="268" t="s">
        <v>5</v>
      </c>
      <c r="G78" s="133" t="s">
        <v>830</v>
      </c>
      <c r="H78" s="133" t="s">
        <v>831</v>
      </c>
      <c r="I78" s="251">
        <v>1800000</v>
      </c>
      <c r="J78" s="73"/>
      <c r="K78" s="174" t="s">
        <v>570</v>
      </c>
      <c r="L78" s="553" t="s">
        <v>956</v>
      </c>
      <c r="M78" s="558" t="s">
        <v>1317</v>
      </c>
      <c r="N78" s="80">
        <v>360000</v>
      </c>
      <c r="O78" s="148" t="s">
        <v>1162</v>
      </c>
      <c r="P78" s="61"/>
      <c r="Q78" s="5"/>
      <c r="R78" s="61"/>
      <c r="S78" s="5"/>
      <c r="T78" s="61"/>
      <c r="U78" s="4"/>
      <c r="V78" s="506">
        <f t="shared" si="2"/>
        <v>360000</v>
      </c>
    </row>
    <row r="79" spans="1:22" ht="45" customHeight="1">
      <c r="A79" s="292" t="s">
        <v>800</v>
      </c>
      <c r="B79" s="15"/>
      <c r="C79" s="248" t="s">
        <v>70</v>
      </c>
      <c r="D79" s="259" t="s">
        <v>360</v>
      </c>
      <c r="E79" s="268">
        <v>132</v>
      </c>
      <c r="F79" s="268" t="s">
        <v>5</v>
      </c>
      <c r="G79" s="248" t="s">
        <v>832</v>
      </c>
      <c r="H79" s="248" t="s">
        <v>833</v>
      </c>
      <c r="I79" s="290">
        <v>1042726.65</v>
      </c>
      <c r="J79" s="73"/>
      <c r="K79" s="174" t="s">
        <v>570</v>
      </c>
      <c r="L79" s="553" t="s">
        <v>957</v>
      </c>
      <c r="M79" s="558" t="s">
        <v>1318</v>
      </c>
      <c r="N79" s="80">
        <v>208545.33</v>
      </c>
      <c r="O79" s="148" t="s">
        <v>1163</v>
      </c>
      <c r="P79" s="61"/>
      <c r="Q79" s="5"/>
      <c r="R79" s="61"/>
      <c r="S79" s="5"/>
      <c r="T79" s="61"/>
      <c r="U79" s="4"/>
      <c r="V79" s="506">
        <f t="shared" si="2"/>
        <v>208545.33</v>
      </c>
    </row>
    <row r="80" spans="1:22" ht="45" customHeight="1">
      <c r="A80" s="292" t="s">
        <v>801</v>
      </c>
      <c r="B80" s="15"/>
      <c r="C80" s="248" t="s">
        <v>70</v>
      </c>
      <c r="D80" s="259" t="s">
        <v>732</v>
      </c>
      <c r="E80" s="268">
        <v>132</v>
      </c>
      <c r="F80" s="268" t="s">
        <v>5</v>
      </c>
      <c r="G80" s="248" t="s">
        <v>834</v>
      </c>
      <c r="H80" s="248" t="s">
        <v>241</v>
      </c>
      <c r="I80" s="290">
        <v>1803500</v>
      </c>
      <c r="J80" s="73"/>
      <c r="K80" s="174" t="s">
        <v>570</v>
      </c>
      <c r="L80" s="553" t="s">
        <v>958</v>
      </c>
      <c r="M80" s="558" t="s">
        <v>1319</v>
      </c>
      <c r="N80" s="80">
        <v>360700</v>
      </c>
      <c r="O80" s="148" t="s">
        <v>1164</v>
      </c>
      <c r="P80" s="61"/>
      <c r="Q80" s="5"/>
      <c r="R80" s="61"/>
      <c r="S80" s="5"/>
      <c r="T80" s="61"/>
      <c r="U80" s="4"/>
      <c r="V80" s="506">
        <f t="shared" si="2"/>
        <v>360700</v>
      </c>
    </row>
    <row r="81" spans="1:22" ht="63" customHeight="1" thickBot="1">
      <c r="A81" s="281" t="s">
        <v>802</v>
      </c>
      <c r="B81" s="37"/>
      <c r="C81" s="252" t="s">
        <v>70</v>
      </c>
      <c r="D81" s="265" t="s">
        <v>1376</v>
      </c>
      <c r="E81" s="269">
        <v>132</v>
      </c>
      <c r="F81" s="269" t="s">
        <v>5</v>
      </c>
      <c r="G81" s="252" t="s">
        <v>835</v>
      </c>
      <c r="H81" s="252" t="s">
        <v>836</v>
      </c>
      <c r="I81" s="291">
        <v>693100</v>
      </c>
      <c r="J81" s="74"/>
      <c r="K81" s="228" t="s">
        <v>570</v>
      </c>
      <c r="L81" s="554" t="s">
        <v>959</v>
      </c>
      <c r="M81" s="559" t="s">
        <v>1320</v>
      </c>
      <c r="N81" s="79">
        <v>138620</v>
      </c>
      <c r="O81" s="149" t="s">
        <v>1165</v>
      </c>
      <c r="P81" s="62"/>
      <c r="Q81" s="19"/>
      <c r="R81" s="62"/>
      <c r="S81" s="19"/>
      <c r="T81" s="62"/>
      <c r="U81" s="18"/>
      <c r="V81" s="507">
        <f t="shared" si="2"/>
        <v>138620</v>
      </c>
    </row>
    <row r="82" spans="1:22" ht="15" customHeight="1" thickBot="1">
      <c r="A82" s="172"/>
      <c r="B82" s="57"/>
      <c r="C82" s="299"/>
      <c r="D82" s="172"/>
      <c r="E82" s="57"/>
      <c r="F82" s="298"/>
      <c r="G82" s="299"/>
      <c r="H82" s="299"/>
      <c r="I82" s="336"/>
      <c r="J82" s="40"/>
      <c r="K82" s="12"/>
      <c r="L82" s="549"/>
      <c r="M82" s="550"/>
      <c r="N82" s="40"/>
      <c r="O82" s="64"/>
      <c r="V82" s="65"/>
    </row>
    <row r="83" spans="1:22" ht="45" customHeight="1" thickBot="1">
      <c r="A83" s="131" t="s">
        <v>1030</v>
      </c>
      <c r="B83" s="87">
        <v>837</v>
      </c>
      <c r="C83" s="66" t="s">
        <v>70</v>
      </c>
      <c r="D83" s="86" t="s">
        <v>520</v>
      </c>
      <c r="E83" s="195">
        <v>132</v>
      </c>
      <c r="F83" s="285" t="s">
        <v>5</v>
      </c>
      <c r="G83" s="337" t="s">
        <v>71</v>
      </c>
      <c r="H83" s="337" t="s">
        <v>1025</v>
      </c>
      <c r="I83" s="338">
        <v>57000</v>
      </c>
      <c r="J83" s="205"/>
      <c r="K83" s="175" t="s">
        <v>570</v>
      </c>
      <c r="L83" s="555" t="s">
        <v>1024</v>
      </c>
      <c r="M83" s="556"/>
      <c r="N83" s="169">
        <v>11400</v>
      </c>
      <c r="O83" s="345" t="s">
        <v>1042</v>
      </c>
      <c r="P83" s="68"/>
      <c r="Q83" s="69"/>
      <c r="R83" s="68"/>
      <c r="S83" s="69"/>
      <c r="T83" s="68"/>
      <c r="U83" s="55"/>
      <c r="V83" s="508">
        <f>N83+P83+R83+T83</f>
        <v>11400</v>
      </c>
    </row>
    <row r="84" spans="1:22">
      <c r="C84" s="12"/>
      <c r="D84" s="172"/>
      <c r="I84" s="39"/>
      <c r="J84" s="40"/>
      <c r="L84" s="551"/>
      <c r="M84" s="551"/>
    </row>
    <row r="85" spans="1:22">
      <c r="C85" s="12"/>
      <c r="D85" s="172"/>
      <c r="H85" s="84" t="s">
        <v>922</v>
      </c>
      <c r="I85" s="213">
        <f>SUM(I66:I84)</f>
        <v>18972060.719999999</v>
      </c>
      <c r="J85" s="332"/>
      <c r="L85" s="551"/>
      <c r="M85" s="551"/>
      <c r="N85" s="223">
        <f>SUM(N66:N84)</f>
        <v>3794412.1500000004</v>
      </c>
      <c r="P85" s="223">
        <f>SUM(P66:P84)</f>
        <v>96000</v>
      </c>
      <c r="R85" s="223">
        <f>SUM(R66:R84)</f>
        <v>0</v>
      </c>
      <c r="T85" s="223">
        <f>SUM(T66:T84)</f>
        <v>0</v>
      </c>
    </row>
    <row r="86" spans="1:22" ht="15.75" thickBot="1">
      <c r="C86" s="12"/>
      <c r="D86" s="172"/>
      <c r="I86" s="39"/>
      <c r="J86" s="40"/>
      <c r="L86" s="551"/>
      <c r="M86" s="551"/>
    </row>
    <row r="87" spans="1:22" ht="45" customHeight="1">
      <c r="A87" s="280" t="s">
        <v>846</v>
      </c>
      <c r="B87" s="36"/>
      <c r="C87" s="249" t="s">
        <v>31</v>
      </c>
      <c r="D87" s="255" t="s">
        <v>763</v>
      </c>
      <c r="E87" s="282">
        <v>132</v>
      </c>
      <c r="F87" s="282" t="s">
        <v>18</v>
      </c>
      <c r="G87" s="249" t="s">
        <v>34</v>
      </c>
      <c r="H87" s="249" t="s">
        <v>894</v>
      </c>
      <c r="I87" s="429">
        <v>144000</v>
      </c>
      <c r="J87" s="72"/>
      <c r="K87" s="173" t="s">
        <v>570</v>
      </c>
      <c r="L87" s="552" t="s">
        <v>985</v>
      </c>
      <c r="M87" s="560" t="s">
        <v>1108</v>
      </c>
      <c r="N87" s="81">
        <v>28800</v>
      </c>
      <c r="O87" s="150" t="s">
        <v>1043</v>
      </c>
      <c r="P87" s="20"/>
      <c r="Q87" s="9"/>
      <c r="R87" s="60"/>
      <c r="S87" s="9"/>
      <c r="T87" s="60"/>
      <c r="U87" s="10"/>
      <c r="V87" s="505">
        <f t="shared" ref="V87:V127" si="3">N87+P87+R87+T87</f>
        <v>28800</v>
      </c>
    </row>
    <row r="88" spans="1:22" ht="45" customHeight="1">
      <c r="A88" s="292" t="s">
        <v>847</v>
      </c>
      <c r="B88" s="15"/>
      <c r="C88" s="16" t="s">
        <v>31</v>
      </c>
      <c r="D88" s="256" t="s">
        <v>344</v>
      </c>
      <c r="E88" s="283">
        <v>132</v>
      </c>
      <c r="F88" s="283" t="s">
        <v>18</v>
      </c>
      <c r="G88" s="248" t="s">
        <v>37</v>
      </c>
      <c r="H88" s="248" t="s">
        <v>901</v>
      </c>
      <c r="I88" s="430">
        <v>552000</v>
      </c>
      <c r="J88" s="73"/>
      <c r="K88" s="174" t="s">
        <v>570</v>
      </c>
      <c r="L88" s="553" t="s">
        <v>986</v>
      </c>
      <c r="M88" s="561" t="s">
        <v>1109</v>
      </c>
      <c r="N88" s="80">
        <v>110400</v>
      </c>
      <c r="O88" s="148" t="s">
        <v>1044</v>
      </c>
      <c r="P88" s="17"/>
      <c r="Q88" s="5"/>
      <c r="R88" s="61"/>
      <c r="S88" s="5"/>
      <c r="T88" s="61"/>
      <c r="U88" s="4"/>
      <c r="V88" s="506">
        <f t="shared" si="3"/>
        <v>110400</v>
      </c>
    </row>
    <row r="89" spans="1:22" ht="45" customHeight="1">
      <c r="A89" s="292" t="s">
        <v>848</v>
      </c>
      <c r="B89" s="15"/>
      <c r="C89" s="16" t="s">
        <v>31</v>
      </c>
      <c r="D89" s="256" t="s">
        <v>350</v>
      </c>
      <c r="E89" s="283">
        <v>132</v>
      </c>
      <c r="F89" s="283" t="s">
        <v>18</v>
      </c>
      <c r="G89" s="248" t="s">
        <v>38</v>
      </c>
      <c r="H89" s="248" t="s">
        <v>895</v>
      </c>
      <c r="I89" s="430">
        <v>228000</v>
      </c>
      <c r="J89" s="73"/>
      <c r="K89" s="174" t="s">
        <v>570</v>
      </c>
      <c r="L89" s="553" t="s">
        <v>987</v>
      </c>
      <c r="M89" s="561" t="s">
        <v>1110</v>
      </c>
      <c r="N89" s="80">
        <v>45600</v>
      </c>
      <c r="O89" s="148" t="s">
        <v>1045</v>
      </c>
      <c r="P89" s="17"/>
      <c r="Q89" s="5"/>
      <c r="R89" s="61"/>
      <c r="S89" s="5"/>
      <c r="T89" s="61"/>
      <c r="U89" s="4"/>
      <c r="V89" s="506">
        <f t="shared" si="3"/>
        <v>45600</v>
      </c>
    </row>
    <row r="90" spans="1:22" ht="30">
      <c r="A90" s="292" t="s">
        <v>849</v>
      </c>
      <c r="B90" s="15"/>
      <c r="C90" s="16" t="s">
        <v>31</v>
      </c>
      <c r="D90" s="256" t="s">
        <v>357</v>
      </c>
      <c r="E90" s="283">
        <v>132</v>
      </c>
      <c r="F90" s="283" t="s">
        <v>18</v>
      </c>
      <c r="G90" s="248" t="s">
        <v>39</v>
      </c>
      <c r="H90" s="248" t="s">
        <v>880</v>
      </c>
      <c r="I90" s="430">
        <v>1400000</v>
      </c>
      <c r="J90" s="73"/>
      <c r="K90" s="174" t="s">
        <v>571</v>
      </c>
      <c r="L90" s="553" t="s">
        <v>988</v>
      </c>
      <c r="M90" s="561" t="s">
        <v>1111</v>
      </c>
      <c r="N90" s="80">
        <v>280000</v>
      </c>
      <c r="O90" s="148" t="s">
        <v>1046</v>
      </c>
      <c r="P90" s="17"/>
      <c r="Q90" s="5"/>
      <c r="R90" s="61"/>
      <c r="S90" s="5"/>
      <c r="T90" s="61"/>
      <c r="U90" s="4"/>
      <c r="V90" s="506">
        <f t="shared" si="3"/>
        <v>280000</v>
      </c>
    </row>
    <row r="91" spans="1:22" ht="80.25" customHeight="1">
      <c r="A91" s="292" t="s">
        <v>850</v>
      </c>
      <c r="B91" s="15"/>
      <c r="C91" s="16" t="s">
        <v>31</v>
      </c>
      <c r="D91" s="256" t="s">
        <v>871</v>
      </c>
      <c r="E91" s="283">
        <v>132</v>
      </c>
      <c r="F91" s="283" t="s">
        <v>18</v>
      </c>
      <c r="G91" s="248" t="s">
        <v>881</v>
      </c>
      <c r="H91" s="248" t="s">
        <v>896</v>
      </c>
      <c r="I91" s="430">
        <v>160000</v>
      </c>
      <c r="J91" s="73"/>
      <c r="K91" s="174" t="s">
        <v>571</v>
      </c>
      <c r="L91" s="553" t="s">
        <v>989</v>
      </c>
      <c r="M91" s="561" t="s">
        <v>1112</v>
      </c>
      <c r="N91" s="80">
        <v>32000</v>
      </c>
      <c r="O91" s="148" t="s">
        <v>1047</v>
      </c>
      <c r="P91" s="17"/>
      <c r="Q91" s="5"/>
      <c r="R91" s="61"/>
      <c r="S91" s="5"/>
      <c r="T91" s="61"/>
      <c r="U91" s="4"/>
      <c r="V91" s="506">
        <f t="shared" si="3"/>
        <v>32000</v>
      </c>
    </row>
    <row r="92" spans="1:22" ht="45" customHeight="1">
      <c r="A92" s="431" t="s">
        <v>851</v>
      </c>
      <c r="B92" s="432"/>
      <c r="C92" s="305" t="s">
        <v>31</v>
      </c>
      <c r="D92" s="433" t="s">
        <v>350</v>
      </c>
      <c r="E92" s="434">
        <v>132</v>
      </c>
      <c r="F92" s="434" t="s">
        <v>18</v>
      </c>
      <c r="G92" s="435" t="s">
        <v>881</v>
      </c>
      <c r="H92" s="435" t="s">
        <v>882</v>
      </c>
      <c r="I92" s="436">
        <v>0</v>
      </c>
      <c r="J92" s="308"/>
      <c r="K92" s="382" t="s">
        <v>1080</v>
      </c>
      <c r="L92" s="553"/>
      <c r="M92" s="546"/>
      <c r="N92" s="308"/>
      <c r="O92" s="309"/>
      <c r="P92" s="306"/>
      <c r="Q92" s="303"/>
      <c r="R92" s="307"/>
      <c r="S92" s="303"/>
      <c r="T92" s="307"/>
      <c r="U92" s="304"/>
      <c r="V92" s="509">
        <f t="shared" si="3"/>
        <v>0</v>
      </c>
    </row>
    <row r="93" spans="1:22" ht="45" customHeight="1">
      <c r="A93" s="431" t="s">
        <v>852</v>
      </c>
      <c r="B93" s="432"/>
      <c r="C93" s="305" t="s">
        <v>31</v>
      </c>
      <c r="D93" s="433" t="s">
        <v>358</v>
      </c>
      <c r="E93" s="434">
        <v>132</v>
      </c>
      <c r="F93" s="434" t="s">
        <v>18</v>
      </c>
      <c r="G93" s="435" t="s">
        <v>883</v>
      </c>
      <c r="H93" s="435" t="s">
        <v>884</v>
      </c>
      <c r="I93" s="436">
        <v>0</v>
      </c>
      <c r="J93" s="308"/>
      <c r="K93" s="382" t="s">
        <v>1080</v>
      </c>
      <c r="L93" s="553"/>
      <c r="M93" s="546"/>
      <c r="N93" s="308"/>
      <c r="O93" s="309"/>
      <c r="P93" s="306"/>
      <c r="Q93" s="303"/>
      <c r="R93" s="307"/>
      <c r="S93" s="303"/>
      <c r="T93" s="307"/>
      <c r="U93" s="304"/>
      <c r="V93" s="509">
        <f t="shared" si="3"/>
        <v>0</v>
      </c>
    </row>
    <row r="94" spans="1:22" ht="45" customHeight="1">
      <c r="A94" s="292" t="s">
        <v>853</v>
      </c>
      <c r="B94" s="15"/>
      <c r="C94" s="16" t="s">
        <v>31</v>
      </c>
      <c r="D94" s="256" t="s">
        <v>872</v>
      </c>
      <c r="E94" s="283">
        <v>132</v>
      </c>
      <c r="F94" s="283" t="s">
        <v>18</v>
      </c>
      <c r="G94" s="248" t="s">
        <v>883</v>
      </c>
      <c r="H94" s="248" t="s">
        <v>898</v>
      </c>
      <c r="I94" s="263">
        <v>470000</v>
      </c>
      <c r="J94" s="73"/>
      <c r="K94" s="174" t="s">
        <v>570</v>
      </c>
      <c r="L94" s="553" t="s">
        <v>990</v>
      </c>
      <c r="M94" s="561" t="s">
        <v>1118</v>
      </c>
      <c r="N94" s="80">
        <v>94000</v>
      </c>
      <c r="O94" s="148" t="s">
        <v>1051</v>
      </c>
      <c r="P94" s="17"/>
      <c r="Q94" s="5"/>
      <c r="R94" s="61"/>
      <c r="S94" s="5"/>
      <c r="T94" s="61"/>
      <c r="U94" s="4"/>
      <c r="V94" s="506">
        <f t="shared" si="3"/>
        <v>94000</v>
      </c>
    </row>
    <row r="95" spans="1:22" ht="45" customHeight="1">
      <c r="A95" s="292" t="s">
        <v>854</v>
      </c>
      <c r="B95" s="15"/>
      <c r="C95" s="16" t="s">
        <v>31</v>
      </c>
      <c r="D95" s="256" t="s">
        <v>873</v>
      </c>
      <c r="E95" s="283">
        <v>132</v>
      </c>
      <c r="F95" s="283" t="s">
        <v>18</v>
      </c>
      <c r="G95" s="248" t="s">
        <v>45</v>
      </c>
      <c r="H95" s="248" t="s">
        <v>897</v>
      </c>
      <c r="I95" s="430">
        <v>1120000</v>
      </c>
      <c r="J95" s="73"/>
      <c r="K95" s="174" t="s">
        <v>571</v>
      </c>
      <c r="L95" s="553" t="s">
        <v>991</v>
      </c>
      <c r="M95" s="561" t="s">
        <v>1119</v>
      </c>
      <c r="N95" s="80">
        <v>224000</v>
      </c>
      <c r="O95" s="148" t="s">
        <v>1050</v>
      </c>
      <c r="P95" s="17"/>
      <c r="Q95" s="5"/>
      <c r="R95" s="61"/>
      <c r="S95" s="5"/>
      <c r="T95" s="61"/>
      <c r="U95" s="4"/>
      <c r="V95" s="506">
        <f t="shared" si="3"/>
        <v>224000</v>
      </c>
    </row>
    <row r="96" spans="1:22" ht="45" customHeight="1">
      <c r="A96" s="292" t="s">
        <v>855</v>
      </c>
      <c r="B96" s="15"/>
      <c r="C96" s="16" t="s">
        <v>31</v>
      </c>
      <c r="D96" s="256" t="s">
        <v>874</v>
      </c>
      <c r="E96" s="283">
        <v>132</v>
      </c>
      <c r="F96" s="283" t="s">
        <v>18</v>
      </c>
      <c r="G96" s="248" t="s">
        <v>45</v>
      </c>
      <c r="H96" s="248" t="s">
        <v>885</v>
      </c>
      <c r="I96" s="430">
        <v>240000</v>
      </c>
      <c r="J96" s="73"/>
      <c r="K96" s="174" t="s">
        <v>571</v>
      </c>
      <c r="L96" s="553" t="s">
        <v>992</v>
      </c>
      <c r="M96" s="561" t="s">
        <v>1120</v>
      </c>
      <c r="N96" s="80">
        <v>48000</v>
      </c>
      <c r="O96" s="148" t="s">
        <v>1049</v>
      </c>
      <c r="P96" s="17"/>
      <c r="Q96" s="5"/>
      <c r="R96" s="61"/>
      <c r="S96" s="5"/>
      <c r="T96" s="61"/>
      <c r="U96" s="4"/>
      <c r="V96" s="506">
        <f t="shared" si="3"/>
        <v>48000</v>
      </c>
    </row>
    <row r="97" spans="1:215" ht="45" customHeight="1">
      <c r="A97" s="292" t="s">
        <v>856</v>
      </c>
      <c r="B97" s="15"/>
      <c r="C97" s="16" t="s">
        <v>31</v>
      </c>
      <c r="D97" s="256" t="s">
        <v>344</v>
      </c>
      <c r="E97" s="283">
        <v>132</v>
      </c>
      <c r="F97" s="283" t="s">
        <v>18</v>
      </c>
      <c r="G97" s="248" t="s">
        <v>45</v>
      </c>
      <c r="H97" s="248" t="s">
        <v>1377</v>
      </c>
      <c r="I97" s="430">
        <v>480000</v>
      </c>
      <c r="J97" s="73"/>
      <c r="K97" s="174" t="s">
        <v>570</v>
      </c>
      <c r="L97" s="553" t="s">
        <v>997</v>
      </c>
      <c r="M97" s="561" t="s">
        <v>1121</v>
      </c>
      <c r="N97" s="80">
        <v>96000</v>
      </c>
      <c r="O97" s="148" t="s">
        <v>1048</v>
      </c>
      <c r="P97" s="17"/>
      <c r="Q97" s="5"/>
      <c r="R97" s="61"/>
      <c r="S97" s="5"/>
      <c r="T97" s="61"/>
      <c r="U97" s="4"/>
      <c r="V97" s="506">
        <f t="shared" si="3"/>
        <v>96000</v>
      </c>
    </row>
    <row r="98" spans="1:215" ht="45" customHeight="1">
      <c r="A98" s="292" t="s">
        <v>857</v>
      </c>
      <c r="B98" s="15"/>
      <c r="C98" s="16" t="s">
        <v>31</v>
      </c>
      <c r="D98" s="256" t="s">
        <v>875</v>
      </c>
      <c r="E98" s="283">
        <v>132</v>
      </c>
      <c r="F98" s="283" t="s">
        <v>18</v>
      </c>
      <c r="G98" s="248" t="s">
        <v>45</v>
      </c>
      <c r="H98" s="248" t="s">
        <v>886</v>
      </c>
      <c r="I98" s="430">
        <v>720000</v>
      </c>
      <c r="J98" s="73"/>
      <c r="K98" s="174" t="s">
        <v>570</v>
      </c>
      <c r="L98" s="553" t="s">
        <v>993</v>
      </c>
      <c r="M98" s="561" t="s">
        <v>1122</v>
      </c>
      <c r="N98" s="80">
        <v>144000</v>
      </c>
      <c r="O98" s="148" t="s">
        <v>1056</v>
      </c>
      <c r="P98" s="17"/>
      <c r="Q98" s="5"/>
      <c r="R98" s="61"/>
      <c r="S98" s="5"/>
      <c r="T98" s="61"/>
      <c r="U98" s="4"/>
      <c r="V98" s="506">
        <f t="shared" si="3"/>
        <v>144000</v>
      </c>
    </row>
    <row r="99" spans="1:215" ht="45" customHeight="1">
      <c r="A99" s="292" t="s">
        <v>858</v>
      </c>
      <c r="B99" s="15"/>
      <c r="C99" s="16" t="s">
        <v>31</v>
      </c>
      <c r="D99" s="256" t="s">
        <v>876</v>
      </c>
      <c r="E99" s="283">
        <v>132</v>
      </c>
      <c r="F99" s="283" t="s">
        <v>18</v>
      </c>
      <c r="G99" s="248" t="s">
        <v>45</v>
      </c>
      <c r="H99" s="248" t="s">
        <v>900</v>
      </c>
      <c r="I99" s="275">
        <v>840000</v>
      </c>
      <c r="J99" s="73"/>
      <c r="K99" s="174" t="s">
        <v>570</v>
      </c>
      <c r="L99" s="553" t="s">
        <v>996</v>
      </c>
      <c r="M99" s="561" t="s">
        <v>1123</v>
      </c>
      <c r="N99" s="80">
        <v>168000</v>
      </c>
      <c r="O99" s="148" t="s">
        <v>1055</v>
      </c>
      <c r="P99" s="17"/>
      <c r="Q99" s="5"/>
      <c r="R99" s="61"/>
      <c r="S99" s="5"/>
      <c r="T99" s="61"/>
      <c r="U99" s="4"/>
      <c r="V99" s="506">
        <f t="shared" si="3"/>
        <v>168000</v>
      </c>
    </row>
    <row r="100" spans="1:215" ht="45" customHeight="1">
      <c r="A100" s="292" t="s">
        <v>859</v>
      </c>
      <c r="B100" s="15"/>
      <c r="C100" s="16" t="s">
        <v>31</v>
      </c>
      <c r="D100" s="256" t="s">
        <v>877</v>
      </c>
      <c r="E100" s="283">
        <v>132</v>
      </c>
      <c r="F100" s="283" t="s">
        <v>18</v>
      </c>
      <c r="G100" s="248" t="s">
        <v>45</v>
      </c>
      <c r="H100" s="248" t="s">
        <v>887</v>
      </c>
      <c r="I100" s="430">
        <v>560000</v>
      </c>
      <c r="J100" s="73"/>
      <c r="K100" s="174" t="s">
        <v>570</v>
      </c>
      <c r="L100" s="553" t="s">
        <v>998</v>
      </c>
      <c r="M100" s="561" t="s">
        <v>1124</v>
      </c>
      <c r="N100" s="80">
        <v>112000</v>
      </c>
      <c r="O100" s="148" t="s">
        <v>1054</v>
      </c>
      <c r="P100" s="17"/>
      <c r="Q100" s="5"/>
      <c r="R100" s="61"/>
      <c r="S100" s="5"/>
      <c r="T100" s="61"/>
      <c r="U100" s="4"/>
      <c r="V100" s="506">
        <f t="shared" si="3"/>
        <v>112000</v>
      </c>
    </row>
    <row r="101" spans="1:215" ht="45" customHeight="1">
      <c r="A101" s="292" t="s">
        <v>860</v>
      </c>
      <c r="B101" s="15"/>
      <c r="C101" s="16" t="s">
        <v>31</v>
      </c>
      <c r="D101" s="256" t="s">
        <v>337</v>
      </c>
      <c r="E101" s="283">
        <v>132</v>
      </c>
      <c r="F101" s="437" t="s">
        <v>18</v>
      </c>
      <c r="G101" s="248" t="s">
        <v>27</v>
      </c>
      <c r="H101" s="248" t="s">
        <v>1378</v>
      </c>
      <c r="I101" s="430">
        <v>336000</v>
      </c>
      <c r="J101" s="73"/>
      <c r="K101" s="174" t="s">
        <v>570</v>
      </c>
      <c r="L101" s="553" t="s">
        <v>999</v>
      </c>
      <c r="M101" s="561" t="s">
        <v>1125</v>
      </c>
      <c r="N101" s="80">
        <v>67200</v>
      </c>
      <c r="O101" s="148" t="s">
        <v>1053</v>
      </c>
      <c r="P101" s="17"/>
      <c r="Q101" s="5"/>
      <c r="R101" s="61"/>
      <c r="S101" s="5"/>
      <c r="T101" s="61"/>
      <c r="U101" s="4"/>
      <c r="V101" s="506">
        <f t="shared" si="3"/>
        <v>67200</v>
      </c>
    </row>
    <row r="102" spans="1:215" ht="45" customHeight="1">
      <c r="A102" s="292" t="s">
        <v>861</v>
      </c>
      <c r="B102" s="15"/>
      <c r="C102" s="16" t="s">
        <v>31</v>
      </c>
      <c r="D102" s="256" t="s">
        <v>725</v>
      </c>
      <c r="E102" s="283">
        <v>132</v>
      </c>
      <c r="F102" s="283" t="s">
        <v>18</v>
      </c>
      <c r="G102" s="248" t="s">
        <v>45</v>
      </c>
      <c r="H102" s="248" t="s">
        <v>899</v>
      </c>
      <c r="I102" s="275">
        <v>1000000</v>
      </c>
      <c r="J102" s="73"/>
      <c r="K102" s="174" t="s">
        <v>570</v>
      </c>
      <c r="L102" s="553" t="s">
        <v>994</v>
      </c>
      <c r="M102" s="561" t="s">
        <v>1126</v>
      </c>
      <c r="N102" s="80">
        <v>200000</v>
      </c>
      <c r="O102" s="148" t="s">
        <v>1052</v>
      </c>
      <c r="P102" s="17"/>
      <c r="Q102" s="5"/>
      <c r="R102" s="61"/>
      <c r="S102" s="5"/>
      <c r="T102" s="61"/>
      <c r="U102" s="4"/>
      <c r="V102" s="506">
        <f t="shared" si="3"/>
        <v>200000</v>
      </c>
    </row>
    <row r="103" spans="1:215" ht="60" customHeight="1">
      <c r="A103" s="292" t="s">
        <v>862</v>
      </c>
      <c r="B103" s="15"/>
      <c r="C103" s="16" t="s">
        <v>31</v>
      </c>
      <c r="D103" s="256" t="s">
        <v>902</v>
      </c>
      <c r="E103" s="283">
        <v>132</v>
      </c>
      <c r="F103" s="283" t="s">
        <v>18</v>
      </c>
      <c r="G103" s="248" t="s">
        <v>45</v>
      </c>
      <c r="H103" s="248" t="s">
        <v>888</v>
      </c>
      <c r="I103" s="275">
        <v>400000</v>
      </c>
      <c r="J103" s="73"/>
      <c r="K103" s="174" t="s">
        <v>571</v>
      </c>
      <c r="L103" s="553" t="s">
        <v>995</v>
      </c>
      <c r="M103" s="562" t="s">
        <v>1321</v>
      </c>
      <c r="N103" s="80">
        <v>80000</v>
      </c>
      <c r="O103" s="359" t="s">
        <v>1166</v>
      </c>
      <c r="P103" s="17"/>
      <c r="Q103" s="5"/>
      <c r="R103" s="61"/>
      <c r="S103" s="5"/>
      <c r="T103" s="61"/>
      <c r="U103" s="4"/>
      <c r="V103" s="506">
        <f t="shared" si="3"/>
        <v>80000</v>
      </c>
    </row>
    <row r="104" spans="1:215" ht="45" customHeight="1">
      <c r="A104" s="292" t="s">
        <v>863</v>
      </c>
      <c r="B104" s="15"/>
      <c r="C104" s="16" t="s">
        <v>31</v>
      </c>
      <c r="D104" s="256" t="s">
        <v>878</v>
      </c>
      <c r="E104" s="283">
        <v>132</v>
      </c>
      <c r="F104" s="283" t="s">
        <v>18</v>
      </c>
      <c r="G104" s="248" t="s">
        <v>45</v>
      </c>
      <c r="H104" s="248" t="s">
        <v>889</v>
      </c>
      <c r="I104" s="275">
        <v>450000</v>
      </c>
      <c r="J104" s="73"/>
      <c r="K104" s="174" t="s">
        <v>570</v>
      </c>
      <c r="L104" s="553" t="s">
        <v>1000</v>
      </c>
      <c r="M104" s="561" t="s">
        <v>1127</v>
      </c>
      <c r="N104" s="80">
        <v>90000</v>
      </c>
      <c r="O104" s="148" t="s">
        <v>1062</v>
      </c>
      <c r="P104" s="17"/>
      <c r="Q104" s="5"/>
      <c r="R104" s="61"/>
      <c r="S104" s="5"/>
      <c r="T104" s="61"/>
      <c r="U104" s="4"/>
      <c r="V104" s="506">
        <f t="shared" si="3"/>
        <v>90000</v>
      </c>
    </row>
    <row r="105" spans="1:215" ht="45" customHeight="1">
      <c r="A105" s="292" t="s">
        <v>864</v>
      </c>
      <c r="B105" s="15"/>
      <c r="C105" s="16" t="s">
        <v>31</v>
      </c>
      <c r="D105" s="256" t="s">
        <v>879</v>
      </c>
      <c r="E105" s="283">
        <v>132</v>
      </c>
      <c r="F105" s="283" t="s">
        <v>18</v>
      </c>
      <c r="G105" s="248" t="s">
        <v>45</v>
      </c>
      <c r="H105" s="248" t="s">
        <v>890</v>
      </c>
      <c r="I105" s="275">
        <v>590400</v>
      </c>
      <c r="J105" s="73"/>
      <c r="K105" s="174" t="s">
        <v>570</v>
      </c>
      <c r="L105" s="553" t="s">
        <v>1001</v>
      </c>
      <c r="M105" s="561" t="s">
        <v>1128</v>
      </c>
      <c r="N105" s="80">
        <v>118080</v>
      </c>
      <c r="O105" s="148" t="s">
        <v>1061</v>
      </c>
      <c r="P105" s="17"/>
      <c r="Q105" s="5"/>
      <c r="R105" s="61"/>
      <c r="S105" s="5"/>
      <c r="T105" s="61"/>
      <c r="U105" s="4"/>
      <c r="V105" s="506">
        <f t="shared" si="3"/>
        <v>118080</v>
      </c>
    </row>
    <row r="106" spans="1:215" ht="45" customHeight="1">
      <c r="A106" s="292" t="s">
        <v>865</v>
      </c>
      <c r="B106" s="15"/>
      <c r="C106" s="16" t="s">
        <v>31</v>
      </c>
      <c r="D106" s="256" t="s">
        <v>1180</v>
      </c>
      <c r="E106" s="283">
        <v>132</v>
      </c>
      <c r="F106" s="283" t="s">
        <v>18</v>
      </c>
      <c r="G106" s="248" t="s">
        <v>45</v>
      </c>
      <c r="H106" s="248" t="s">
        <v>1379</v>
      </c>
      <c r="I106" s="275">
        <v>1600000</v>
      </c>
      <c r="J106" s="73"/>
      <c r="K106" s="174" t="s">
        <v>570</v>
      </c>
      <c r="L106" s="553" t="s">
        <v>1002</v>
      </c>
      <c r="M106" s="561" t="s">
        <v>1129</v>
      </c>
      <c r="N106" s="80">
        <v>320000</v>
      </c>
      <c r="O106" s="148" t="s">
        <v>1060</v>
      </c>
      <c r="P106" s="17"/>
      <c r="Q106" s="5"/>
      <c r="R106" s="61"/>
      <c r="S106" s="5"/>
      <c r="T106" s="61"/>
      <c r="U106" s="4"/>
      <c r="V106" s="506">
        <f t="shared" si="3"/>
        <v>320000</v>
      </c>
    </row>
    <row r="107" spans="1:215" ht="45" customHeight="1">
      <c r="A107" s="292" t="s">
        <v>866</v>
      </c>
      <c r="B107" s="15"/>
      <c r="C107" s="16" t="s">
        <v>31</v>
      </c>
      <c r="D107" s="256" t="s">
        <v>356</v>
      </c>
      <c r="E107" s="283">
        <v>132</v>
      </c>
      <c r="F107" s="283" t="s">
        <v>18</v>
      </c>
      <c r="G107" s="248" t="s">
        <v>45</v>
      </c>
      <c r="H107" s="248" t="s">
        <v>891</v>
      </c>
      <c r="I107" s="263">
        <v>650000</v>
      </c>
      <c r="J107" s="73"/>
      <c r="K107" s="174" t="s">
        <v>571</v>
      </c>
      <c r="L107" s="553" t="s">
        <v>1003</v>
      </c>
      <c r="M107" s="563" t="s">
        <v>1130</v>
      </c>
      <c r="N107" s="80">
        <v>130000</v>
      </c>
      <c r="O107" s="148" t="s">
        <v>1059</v>
      </c>
      <c r="P107" s="17"/>
      <c r="Q107" s="5"/>
      <c r="R107" s="61"/>
      <c r="S107" s="5"/>
      <c r="T107" s="61"/>
      <c r="U107" s="4"/>
      <c r="V107" s="506">
        <f t="shared" si="3"/>
        <v>130000</v>
      </c>
    </row>
    <row r="108" spans="1:215" ht="45" customHeight="1">
      <c r="A108" s="292" t="s">
        <v>867</v>
      </c>
      <c r="B108" s="15"/>
      <c r="C108" s="16" t="s">
        <v>31</v>
      </c>
      <c r="D108" s="256" t="s">
        <v>329</v>
      </c>
      <c r="E108" s="283">
        <v>132</v>
      </c>
      <c r="F108" s="283" t="s">
        <v>18</v>
      </c>
      <c r="G108" s="248" t="s">
        <v>38</v>
      </c>
      <c r="H108" s="248" t="s">
        <v>1326</v>
      </c>
      <c r="I108" s="263">
        <v>1000000</v>
      </c>
      <c r="J108" s="73"/>
      <c r="K108" s="174" t="s">
        <v>570</v>
      </c>
      <c r="L108" s="553" t="s">
        <v>1004</v>
      </c>
      <c r="M108" s="561" t="s">
        <v>1131</v>
      </c>
      <c r="N108" s="80">
        <v>200000</v>
      </c>
      <c r="O108" s="148" t="s">
        <v>1058</v>
      </c>
      <c r="P108" s="17"/>
      <c r="Q108" s="5"/>
      <c r="R108" s="61"/>
      <c r="S108" s="5"/>
      <c r="T108" s="61"/>
      <c r="U108" s="4"/>
      <c r="V108" s="506">
        <f t="shared" si="3"/>
        <v>200000</v>
      </c>
    </row>
    <row r="109" spans="1:215" ht="45" customHeight="1">
      <c r="A109" s="292" t="s">
        <v>868</v>
      </c>
      <c r="B109" s="15"/>
      <c r="C109" s="16" t="s">
        <v>31</v>
      </c>
      <c r="D109" s="256" t="s">
        <v>1181</v>
      </c>
      <c r="E109" s="283">
        <v>132</v>
      </c>
      <c r="F109" s="283" t="s">
        <v>18</v>
      </c>
      <c r="G109" s="248" t="s">
        <v>881</v>
      </c>
      <c r="H109" s="248" t="s">
        <v>949</v>
      </c>
      <c r="I109" s="263">
        <v>700000</v>
      </c>
      <c r="J109" s="73"/>
      <c r="K109" s="174" t="s">
        <v>571</v>
      </c>
      <c r="L109" s="553" t="s">
        <v>1005</v>
      </c>
      <c r="M109" s="561" t="s">
        <v>1132</v>
      </c>
      <c r="N109" s="80">
        <v>140000</v>
      </c>
      <c r="O109" s="148" t="s">
        <v>1057</v>
      </c>
      <c r="P109" s="17"/>
      <c r="Q109" s="5"/>
      <c r="R109" s="61"/>
      <c r="S109" s="5"/>
      <c r="T109" s="61"/>
      <c r="U109" s="4"/>
      <c r="V109" s="506">
        <f t="shared" si="3"/>
        <v>140000</v>
      </c>
    </row>
    <row r="110" spans="1:215" ht="45" customHeight="1">
      <c r="A110" s="292" t="s">
        <v>869</v>
      </c>
      <c r="B110" s="15"/>
      <c r="C110" s="16" t="s">
        <v>31</v>
      </c>
      <c r="D110" s="256" t="s">
        <v>1182</v>
      </c>
      <c r="E110" s="283">
        <v>132</v>
      </c>
      <c r="F110" s="283" t="s">
        <v>18</v>
      </c>
      <c r="G110" s="248" t="s">
        <v>44</v>
      </c>
      <c r="H110" s="248" t="s">
        <v>1027</v>
      </c>
      <c r="I110" s="263">
        <v>450000</v>
      </c>
      <c r="J110" s="73"/>
      <c r="K110" s="174" t="s">
        <v>570</v>
      </c>
      <c r="L110" s="553" t="s">
        <v>1006</v>
      </c>
      <c r="M110" s="561" t="s">
        <v>1133</v>
      </c>
      <c r="N110" s="80">
        <v>46000</v>
      </c>
      <c r="O110" s="148" t="s">
        <v>1066</v>
      </c>
      <c r="P110" s="17"/>
      <c r="Q110" s="5"/>
      <c r="R110" s="61"/>
      <c r="S110" s="5"/>
      <c r="T110" s="61"/>
      <c r="U110" s="4"/>
      <c r="V110" s="506">
        <f t="shared" si="3"/>
        <v>46000</v>
      </c>
    </row>
    <row r="111" spans="1:215" ht="45" customHeight="1">
      <c r="A111" s="292" t="s">
        <v>870</v>
      </c>
      <c r="B111" s="15"/>
      <c r="C111" s="16" t="s">
        <v>31</v>
      </c>
      <c r="D111" s="256" t="s">
        <v>1183</v>
      </c>
      <c r="E111" s="283">
        <v>132</v>
      </c>
      <c r="F111" s="283" t="s">
        <v>18</v>
      </c>
      <c r="G111" s="248" t="s">
        <v>892</v>
      </c>
      <c r="H111" s="248" t="s">
        <v>893</v>
      </c>
      <c r="I111" s="263">
        <v>1500000</v>
      </c>
      <c r="J111" s="73"/>
      <c r="K111" s="174" t="s">
        <v>571</v>
      </c>
      <c r="L111" s="553" t="s">
        <v>1007</v>
      </c>
      <c r="M111" s="561" t="s">
        <v>1134</v>
      </c>
      <c r="N111" s="346">
        <v>156000</v>
      </c>
      <c r="O111" s="148" t="s">
        <v>1065</v>
      </c>
      <c r="P111" s="17"/>
      <c r="Q111" s="5"/>
      <c r="R111" s="61"/>
      <c r="S111" s="5"/>
      <c r="T111" s="61"/>
      <c r="U111" s="4"/>
      <c r="V111" s="506">
        <f t="shared" si="3"/>
        <v>156000</v>
      </c>
    </row>
    <row r="112" spans="1:215" s="33" customFormat="1" ht="45" customHeight="1">
      <c r="A112" s="292" t="s">
        <v>837</v>
      </c>
      <c r="B112" s="406">
        <v>40</v>
      </c>
      <c r="C112" s="16" t="s">
        <v>31</v>
      </c>
      <c r="D112" s="259" t="s">
        <v>352</v>
      </c>
      <c r="E112" s="283">
        <v>132</v>
      </c>
      <c r="F112" s="283" t="s">
        <v>18</v>
      </c>
      <c r="G112" s="133" t="s">
        <v>34</v>
      </c>
      <c r="H112" s="133" t="s">
        <v>255</v>
      </c>
      <c r="I112" s="263">
        <v>190000</v>
      </c>
      <c r="J112" s="73"/>
      <c r="K112" s="174" t="s">
        <v>570</v>
      </c>
      <c r="L112" s="553" t="s">
        <v>159</v>
      </c>
      <c r="M112" s="564" t="s">
        <v>467</v>
      </c>
      <c r="N112" s="346">
        <v>38000</v>
      </c>
      <c r="O112" s="148" t="s">
        <v>1064</v>
      </c>
      <c r="P112" s="17"/>
      <c r="Q112" s="4"/>
      <c r="R112" s="61"/>
      <c r="S112" s="5"/>
      <c r="T112" s="61"/>
      <c r="U112" s="4"/>
      <c r="V112" s="506">
        <f t="shared" si="3"/>
        <v>38000</v>
      </c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</row>
    <row r="113" spans="1:215" s="33" customFormat="1" ht="45" customHeight="1">
      <c r="A113" s="292" t="s">
        <v>838</v>
      </c>
      <c r="B113" s="406">
        <v>668</v>
      </c>
      <c r="C113" s="161" t="s">
        <v>31</v>
      </c>
      <c r="D113" s="259" t="s">
        <v>57</v>
      </c>
      <c r="E113" s="283">
        <v>132</v>
      </c>
      <c r="F113" s="283" t="s">
        <v>18</v>
      </c>
      <c r="G113" s="133" t="s">
        <v>34</v>
      </c>
      <c r="H113" s="133" t="s">
        <v>289</v>
      </c>
      <c r="I113" s="263">
        <v>700000</v>
      </c>
      <c r="J113" s="73"/>
      <c r="K113" s="174" t="s">
        <v>571</v>
      </c>
      <c r="L113" s="565" t="s">
        <v>167</v>
      </c>
      <c r="M113" s="566" t="s">
        <v>617</v>
      </c>
      <c r="N113" s="80">
        <v>140000</v>
      </c>
      <c r="O113" s="148" t="s">
        <v>1063</v>
      </c>
      <c r="P113" s="17"/>
      <c r="Q113" s="5"/>
      <c r="R113" s="61"/>
      <c r="S113" s="5"/>
      <c r="T113" s="17"/>
      <c r="U113" s="22"/>
      <c r="V113" s="506">
        <f t="shared" si="3"/>
        <v>140000</v>
      </c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</row>
    <row r="114" spans="1:215" s="33" customFormat="1" ht="45" customHeight="1">
      <c r="A114" s="292" t="s">
        <v>924</v>
      </c>
      <c r="B114" s="406">
        <v>42</v>
      </c>
      <c r="C114" s="16" t="s">
        <v>31</v>
      </c>
      <c r="D114" s="259" t="s">
        <v>350</v>
      </c>
      <c r="E114" s="511">
        <v>132</v>
      </c>
      <c r="F114" s="283" t="s">
        <v>18</v>
      </c>
      <c r="G114" s="133" t="s">
        <v>36</v>
      </c>
      <c r="H114" s="133" t="s">
        <v>256</v>
      </c>
      <c r="I114" s="263">
        <v>230000</v>
      </c>
      <c r="J114" s="514"/>
      <c r="K114" s="174" t="s">
        <v>571</v>
      </c>
      <c r="L114" s="553" t="s">
        <v>170</v>
      </c>
      <c r="M114" s="567">
        <v>8843899853</v>
      </c>
      <c r="N114" s="346">
        <v>46000</v>
      </c>
      <c r="O114" s="148" t="s">
        <v>1070</v>
      </c>
      <c r="P114" s="17"/>
      <c r="Q114" s="4"/>
      <c r="R114" s="61"/>
      <c r="S114" s="5"/>
      <c r="T114" s="61"/>
      <c r="U114" s="4"/>
      <c r="V114" s="506">
        <f t="shared" si="3"/>
        <v>46000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</row>
    <row r="115" spans="1:215" ht="45" customHeight="1">
      <c r="A115" s="292" t="s">
        <v>839</v>
      </c>
      <c r="B115" s="406">
        <v>50</v>
      </c>
      <c r="C115" s="16" t="s">
        <v>31</v>
      </c>
      <c r="D115" s="259" t="s">
        <v>329</v>
      </c>
      <c r="E115" s="283">
        <v>132</v>
      </c>
      <c r="F115" s="283" t="s">
        <v>18</v>
      </c>
      <c r="G115" s="133" t="s">
        <v>38</v>
      </c>
      <c r="H115" s="133" t="s">
        <v>265</v>
      </c>
      <c r="I115" s="263">
        <v>780000</v>
      </c>
      <c r="J115" s="73"/>
      <c r="K115" s="174" t="s">
        <v>571</v>
      </c>
      <c r="L115" s="553" t="s">
        <v>175</v>
      </c>
      <c r="M115" s="567" t="s">
        <v>474</v>
      </c>
      <c r="N115" s="346">
        <v>156000</v>
      </c>
      <c r="O115" s="148" t="s">
        <v>1069</v>
      </c>
      <c r="P115" s="17"/>
      <c r="Q115" s="4"/>
      <c r="R115" s="61"/>
      <c r="S115" s="5"/>
      <c r="T115" s="61"/>
      <c r="U115" s="4"/>
      <c r="V115" s="506">
        <f t="shared" si="3"/>
        <v>156000</v>
      </c>
    </row>
    <row r="116" spans="1:215" ht="45" customHeight="1">
      <c r="A116" s="292" t="s">
        <v>840</v>
      </c>
      <c r="B116" s="406">
        <v>55</v>
      </c>
      <c r="C116" s="16" t="s">
        <v>31</v>
      </c>
      <c r="D116" s="259" t="s">
        <v>342</v>
      </c>
      <c r="E116" s="283">
        <v>132</v>
      </c>
      <c r="F116" s="283" t="s">
        <v>18</v>
      </c>
      <c r="G116" s="133" t="s">
        <v>40</v>
      </c>
      <c r="H116" s="133" t="s">
        <v>297</v>
      </c>
      <c r="I116" s="263">
        <v>180000</v>
      </c>
      <c r="J116" s="73"/>
      <c r="K116" s="174" t="s">
        <v>571</v>
      </c>
      <c r="L116" s="553" t="s">
        <v>181</v>
      </c>
      <c r="M116" s="567" t="s">
        <v>478</v>
      </c>
      <c r="N116" s="346">
        <v>36000</v>
      </c>
      <c r="O116" s="148" t="s">
        <v>1068</v>
      </c>
      <c r="P116" s="17"/>
      <c r="Q116" s="4"/>
      <c r="R116" s="61"/>
      <c r="S116" s="5"/>
      <c r="T116" s="61"/>
      <c r="U116" s="4"/>
      <c r="V116" s="506">
        <f t="shared" si="3"/>
        <v>36000</v>
      </c>
    </row>
    <row r="117" spans="1:215" s="34" customFormat="1" ht="45" customHeight="1">
      <c r="A117" s="292" t="s">
        <v>841</v>
      </c>
      <c r="B117" s="406">
        <v>62</v>
      </c>
      <c r="C117" s="16" t="s">
        <v>31</v>
      </c>
      <c r="D117" s="259" t="s">
        <v>335</v>
      </c>
      <c r="E117" s="283">
        <v>132</v>
      </c>
      <c r="F117" s="283" t="s">
        <v>18</v>
      </c>
      <c r="G117" s="133" t="s">
        <v>268</v>
      </c>
      <c r="H117" s="133" t="s">
        <v>272</v>
      </c>
      <c r="I117" s="263">
        <v>380000</v>
      </c>
      <c r="J117" s="73"/>
      <c r="K117" s="174" t="s">
        <v>571</v>
      </c>
      <c r="L117" s="553" t="s">
        <v>184</v>
      </c>
      <c r="M117" s="567">
        <v>8843929117</v>
      </c>
      <c r="N117" s="80">
        <v>76000</v>
      </c>
      <c r="O117" s="148" t="s">
        <v>1067</v>
      </c>
      <c r="P117" s="17"/>
      <c r="Q117" s="4"/>
      <c r="R117" s="61"/>
      <c r="S117" s="5"/>
      <c r="T117" s="61"/>
      <c r="U117" s="4"/>
      <c r="V117" s="506">
        <f t="shared" si="3"/>
        <v>76000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</row>
    <row r="118" spans="1:215" ht="45" customHeight="1">
      <c r="A118" s="438" t="s">
        <v>842</v>
      </c>
      <c r="B118" s="414">
        <v>69</v>
      </c>
      <c r="C118" s="133" t="s">
        <v>31</v>
      </c>
      <c r="D118" s="259" t="s">
        <v>344</v>
      </c>
      <c r="E118" s="283">
        <v>132</v>
      </c>
      <c r="F118" s="283" t="s">
        <v>18</v>
      </c>
      <c r="G118" s="133" t="s">
        <v>276</v>
      </c>
      <c r="H118" s="133" t="s">
        <v>279</v>
      </c>
      <c r="I118" s="263">
        <v>190000</v>
      </c>
      <c r="J118" s="73"/>
      <c r="K118" s="174" t="s">
        <v>571</v>
      </c>
      <c r="L118" s="553" t="s">
        <v>195</v>
      </c>
      <c r="M118" s="567" t="s">
        <v>488</v>
      </c>
      <c r="N118" s="346">
        <v>38000</v>
      </c>
      <c r="O118" s="148" t="s">
        <v>1075</v>
      </c>
      <c r="P118" s="17"/>
      <c r="Q118" s="4"/>
      <c r="R118" s="61"/>
      <c r="S118" s="5"/>
      <c r="T118" s="61"/>
      <c r="U118" s="4"/>
      <c r="V118" s="506">
        <f t="shared" si="3"/>
        <v>38000</v>
      </c>
    </row>
    <row r="119" spans="1:215" ht="45" customHeight="1">
      <c r="A119" s="438" t="s">
        <v>843</v>
      </c>
      <c r="B119" s="414">
        <v>74</v>
      </c>
      <c r="C119" s="133" t="s">
        <v>31</v>
      </c>
      <c r="D119" s="259" t="s">
        <v>323</v>
      </c>
      <c r="E119" s="283">
        <v>132</v>
      </c>
      <c r="F119" s="283" t="s">
        <v>18</v>
      </c>
      <c r="G119" s="133" t="s">
        <v>45</v>
      </c>
      <c r="H119" s="133" t="s">
        <v>282</v>
      </c>
      <c r="I119" s="263">
        <v>60000</v>
      </c>
      <c r="J119" s="73"/>
      <c r="K119" s="174" t="s">
        <v>571</v>
      </c>
      <c r="L119" s="553" t="s">
        <v>201</v>
      </c>
      <c r="M119" s="567" t="s">
        <v>491</v>
      </c>
      <c r="N119" s="346">
        <v>12000</v>
      </c>
      <c r="O119" s="148" t="s">
        <v>1074</v>
      </c>
      <c r="P119" s="17"/>
      <c r="Q119" s="4"/>
      <c r="R119" s="61"/>
      <c r="S119" s="5"/>
      <c r="T119" s="61"/>
      <c r="U119" s="4"/>
      <c r="V119" s="506">
        <f t="shared" si="3"/>
        <v>12000</v>
      </c>
    </row>
    <row r="120" spans="1:215" ht="45" customHeight="1">
      <c r="A120" s="438" t="s">
        <v>844</v>
      </c>
      <c r="B120" s="414">
        <v>77</v>
      </c>
      <c r="C120" s="133" t="s">
        <v>31</v>
      </c>
      <c r="D120" s="259" t="s">
        <v>603</v>
      </c>
      <c r="E120" s="283">
        <v>132</v>
      </c>
      <c r="F120" s="283" t="s">
        <v>18</v>
      </c>
      <c r="G120" s="133" t="s">
        <v>46</v>
      </c>
      <c r="H120" s="133" t="s">
        <v>285</v>
      </c>
      <c r="I120" s="275">
        <v>250000</v>
      </c>
      <c r="J120" s="73"/>
      <c r="K120" s="174" t="s">
        <v>571</v>
      </c>
      <c r="L120" s="553" t="s">
        <v>205</v>
      </c>
      <c r="M120" s="564" t="s">
        <v>495</v>
      </c>
      <c r="N120" s="346">
        <v>50000</v>
      </c>
      <c r="O120" s="148" t="s">
        <v>1073</v>
      </c>
      <c r="P120" s="17"/>
      <c r="Q120" s="4"/>
      <c r="R120" s="61"/>
      <c r="S120" s="5"/>
      <c r="T120" s="61"/>
      <c r="U120" s="4"/>
      <c r="V120" s="506">
        <f t="shared" si="3"/>
        <v>50000</v>
      </c>
    </row>
    <row r="121" spans="1:215" ht="45" customHeight="1">
      <c r="A121" s="439" t="s">
        <v>845</v>
      </c>
      <c r="B121" s="440">
        <v>82</v>
      </c>
      <c r="C121" s="441" t="s">
        <v>31</v>
      </c>
      <c r="D121" s="442" t="s">
        <v>329</v>
      </c>
      <c r="E121" s="512">
        <v>132</v>
      </c>
      <c r="F121" s="512" t="s">
        <v>18</v>
      </c>
      <c r="G121" s="441" t="s">
        <v>27</v>
      </c>
      <c r="H121" s="441" t="s">
        <v>302</v>
      </c>
      <c r="I121" s="443">
        <v>180000</v>
      </c>
      <c r="J121" s="515"/>
      <c r="K121" s="452" t="s">
        <v>570</v>
      </c>
      <c r="L121" s="568" t="s">
        <v>206</v>
      </c>
      <c r="M121" s="569" t="s">
        <v>498</v>
      </c>
      <c r="N121" s="347">
        <v>36000</v>
      </c>
      <c r="O121" s="348" t="s">
        <v>1072</v>
      </c>
      <c r="P121" s="321"/>
      <c r="Q121" s="320"/>
      <c r="R121" s="322"/>
      <c r="S121" s="237"/>
      <c r="T121" s="322"/>
      <c r="U121" s="320"/>
      <c r="V121" s="516">
        <f t="shared" si="3"/>
        <v>36000</v>
      </c>
    </row>
    <row r="122" spans="1:215" ht="45" customHeight="1">
      <c r="A122" s="438" t="s">
        <v>939</v>
      </c>
      <c r="B122" s="283"/>
      <c r="C122" s="133" t="s">
        <v>31</v>
      </c>
      <c r="D122" s="259" t="s">
        <v>349</v>
      </c>
      <c r="E122" s="283">
        <v>132</v>
      </c>
      <c r="F122" s="283" t="s">
        <v>18</v>
      </c>
      <c r="G122" s="133" t="s">
        <v>881</v>
      </c>
      <c r="H122" s="133" t="s">
        <v>940</v>
      </c>
      <c r="I122" s="444">
        <v>638400</v>
      </c>
      <c r="J122" s="73"/>
      <c r="K122" s="174" t="s">
        <v>570</v>
      </c>
      <c r="L122" s="570" t="s">
        <v>1012</v>
      </c>
      <c r="M122" s="561" t="s">
        <v>1113</v>
      </c>
      <c r="N122" s="80">
        <v>127680</v>
      </c>
      <c r="O122" s="148" t="s">
        <v>1071</v>
      </c>
      <c r="P122" s="17"/>
      <c r="Q122" s="5"/>
      <c r="R122" s="61"/>
      <c r="S122" s="5"/>
      <c r="T122" s="61"/>
      <c r="U122" s="4"/>
      <c r="V122" s="506">
        <f t="shared" si="3"/>
        <v>127680</v>
      </c>
    </row>
    <row r="123" spans="1:215" ht="45" customHeight="1">
      <c r="A123" s="438" t="s">
        <v>941</v>
      </c>
      <c r="B123" s="283"/>
      <c r="C123" s="133" t="s">
        <v>31</v>
      </c>
      <c r="D123" s="259" t="s">
        <v>1184</v>
      </c>
      <c r="E123" s="283">
        <v>132</v>
      </c>
      <c r="F123" s="283" t="s">
        <v>18</v>
      </c>
      <c r="G123" s="133" t="s">
        <v>881</v>
      </c>
      <c r="H123" s="133" t="s">
        <v>1101</v>
      </c>
      <c r="I123" s="444">
        <v>340000</v>
      </c>
      <c r="J123" s="73"/>
      <c r="K123" s="174" t="s">
        <v>570</v>
      </c>
      <c r="L123" s="570" t="s">
        <v>1011</v>
      </c>
      <c r="M123" s="561" t="s">
        <v>1114</v>
      </c>
      <c r="N123" s="80">
        <v>68000</v>
      </c>
      <c r="O123" s="148" t="s">
        <v>1079</v>
      </c>
      <c r="P123" s="17"/>
      <c r="Q123" s="5"/>
      <c r="R123" s="61"/>
      <c r="S123" s="5"/>
      <c r="T123" s="61"/>
      <c r="U123" s="4"/>
      <c r="V123" s="506">
        <f t="shared" si="3"/>
        <v>68000</v>
      </c>
    </row>
    <row r="124" spans="1:215" ht="45" customHeight="1">
      <c r="A124" s="438" t="s">
        <v>968</v>
      </c>
      <c r="B124" s="283"/>
      <c r="C124" s="133" t="s">
        <v>31</v>
      </c>
      <c r="D124" s="259" t="s">
        <v>349</v>
      </c>
      <c r="E124" s="283">
        <v>132</v>
      </c>
      <c r="F124" s="283" t="s">
        <v>18</v>
      </c>
      <c r="G124" s="133" t="s">
        <v>37</v>
      </c>
      <c r="H124" s="133" t="s">
        <v>943</v>
      </c>
      <c r="I124" s="444">
        <v>650000</v>
      </c>
      <c r="J124" s="73"/>
      <c r="K124" s="174" t="s">
        <v>570</v>
      </c>
      <c r="L124" s="570" t="s">
        <v>1010</v>
      </c>
      <c r="M124" s="561" t="s">
        <v>1115</v>
      </c>
      <c r="N124" s="80">
        <v>130000</v>
      </c>
      <c r="O124" s="148" t="s">
        <v>1078</v>
      </c>
      <c r="P124" s="17"/>
      <c r="Q124" s="5"/>
      <c r="R124" s="61"/>
      <c r="S124" s="5"/>
      <c r="T124" s="61"/>
      <c r="U124" s="4"/>
      <c r="V124" s="506">
        <f t="shared" si="3"/>
        <v>130000</v>
      </c>
    </row>
    <row r="125" spans="1:215" ht="45" customHeight="1">
      <c r="A125" s="438" t="s">
        <v>969</v>
      </c>
      <c r="B125" s="283"/>
      <c r="C125" s="133" t="s">
        <v>31</v>
      </c>
      <c r="D125" s="259" t="s">
        <v>944</v>
      </c>
      <c r="E125" s="283">
        <v>132</v>
      </c>
      <c r="F125" s="283" t="s">
        <v>18</v>
      </c>
      <c r="G125" s="133" t="s">
        <v>268</v>
      </c>
      <c r="H125" s="133" t="s">
        <v>1185</v>
      </c>
      <c r="I125" s="444">
        <v>400000</v>
      </c>
      <c r="J125" s="73"/>
      <c r="K125" s="174" t="s">
        <v>570</v>
      </c>
      <c r="L125" s="570" t="s">
        <v>1009</v>
      </c>
      <c r="M125" s="561" t="s">
        <v>1116</v>
      </c>
      <c r="N125" s="80">
        <v>80000</v>
      </c>
      <c r="O125" s="148" t="s">
        <v>1077</v>
      </c>
      <c r="P125" s="17"/>
      <c r="Q125" s="5"/>
      <c r="R125" s="61"/>
      <c r="S125" s="5"/>
      <c r="T125" s="61"/>
      <c r="U125" s="4"/>
      <c r="V125" s="506">
        <f t="shared" si="3"/>
        <v>80000</v>
      </c>
    </row>
    <row r="126" spans="1:215" ht="45" customHeight="1">
      <c r="A126" s="438" t="s">
        <v>946</v>
      </c>
      <c r="B126" s="283"/>
      <c r="C126" s="133" t="s">
        <v>31</v>
      </c>
      <c r="D126" s="259" t="s">
        <v>945</v>
      </c>
      <c r="E126" s="283">
        <v>132</v>
      </c>
      <c r="F126" s="283" t="s">
        <v>18</v>
      </c>
      <c r="G126" s="133" t="s">
        <v>942</v>
      </c>
      <c r="H126" s="133" t="s">
        <v>1102</v>
      </c>
      <c r="I126" s="444">
        <v>1250000</v>
      </c>
      <c r="J126" s="73"/>
      <c r="K126" s="174" t="s">
        <v>570</v>
      </c>
      <c r="L126" s="570" t="s">
        <v>1008</v>
      </c>
      <c r="M126" s="561" t="s">
        <v>1117</v>
      </c>
      <c r="N126" s="80">
        <v>250000</v>
      </c>
      <c r="O126" s="148" t="s">
        <v>1076</v>
      </c>
      <c r="P126" s="17"/>
      <c r="Q126" s="5"/>
      <c r="R126" s="61"/>
      <c r="S126" s="5"/>
      <c r="T126" s="61"/>
      <c r="U126" s="4"/>
      <c r="V126" s="506">
        <f t="shared" si="3"/>
        <v>250000</v>
      </c>
    </row>
    <row r="127" spans="1:215" ht="45" customHeight="1" thickBot="1">
      <c r="A127" s="517" t="s">
        <v>1172</v>
      </c>
      <c r="B127" s="518"/>
      <c r="C127" s="519" t="s">
        <v>31</v>
      </c>
      <c r="D127" s="520" t="s">
        <v>908</v>
      </c>
      <c r="E127" s="521">
        <v>132</v>
      </c>
      <c r="F127" s="521" t="s">
        <v>18</v>
      </c>
      <c r="G127" s="522" t="s">
        <v>45</v>
      </c>
      <c r="H127" s="522" t="s">
        <v>915</v>
      </c>
      <c r="I127" s="523">
        <v>700000</v>
      </c>
      <c r="J127" s="524"/>
      <c r="K127" s="525" t="s">
        <v>570</v>
      </c>
      <c r="L127" s="571" t="s">
        <v>1100</v>
      </c>
      <c r="M127" s="572"/>
      <c r="N127" s="526">
        <v>140000</v>
      </c>
      <c r="O127" s="527" t="s">
        <v>1167</v>
      </c>
      <c r="P127" s="528"/>
      <c r="Q127" s="193"/>
      <c r="R127" s="528"/>
      <c r="S127" s="193"/>
      <c r="T127" s="528"/>
      <c r="U127" s="529"/>
      <c r="V127" s="530">
        <f t="shared" si="3"/>
        <v>140000</v>
      </c>
    </row>
    <row r="128" spans="1:215" ht="15" customHeight="1">
      <c r="A128" s="172"/>
      <c r="C128" s="12"/>
      <c r="D128" s="172"/>
      <c r="I128" s="293"/>
      <c r="J128" s="40"/>
      <c r="K128" s="12"/>
      <c r="L128" s="550"/>
      <c r="M128" s="550"/>
      <c r="N128" s="40"/>
      <c r="O128" s="64"/>
      <c r="V128" s="65"/>
    </row>
    <row r="129" spans="1:215" ht="15" customHeight="1">
      <c r="A129" s="172"/>
      <c r="C129" s="12"/>
      <c r="D129" s="172"/>
      <c r="H129" s="84" t="s">
        <v>661</v>
      </c>
      <c r="I129" s="213">
        <f>SUM(I87:I128)</f>
        <v>22708800</v>
      </c>
      <c r="J129" s="332"/>
      <c r="K129" s="12"/>
      <c r="L129" s="550"/>
      <c r="M129" s="550"/>
      <c r="N129" s="357">
        <f>SUM(N87:N128)</f>
        <v>4353760</v>
      </c>
      <c r="O129" s="64"/>
      <c r="P129" s="357">
        <f>SUM(P87:P128)</f>
        <v>0</v>
      </c>
      <c r="R129" s="357">
        <f>SUM(R87:R128)</f>
        <v>0</v>
      </c>
      <c r="T129" s="357">
        <f>SUM(T87:T128)</f>
        <v>0</v>
      </c>
      <c r="V129" s="65"/>
    </row>
    <row r="130" spans="1:215" ht="15" customHeight="1" thickBot="1">
      <c r="A130" s="172"/>
      <c r="C130" s="12"/>
      <c r="D130" s="172"/>
      <c r="I130" s="293"/>
      <c r="J130" s="40"/>
      <c r="K130" s="12"/>
      <c r="L130" s="550"/>
      <c r="M130" s="550"/>
      <c r="N130" s="40"/>
      <c r="O130" s="64"/>
      <c r="V130" s="65"/>
    </row>
    <row r="131" spans="1:215" ht="60" customHeight="1">
      <c r="A131" s="294" t="s">
        <v>903</v>
      </c>
      <c r="B131" s="36"/>
      <c r="C131" s="260" t="s">
        <v>909</v>
      </c>
      <c r="D131" s="261" t="s">
        <v>907</v>
      </c>
      <c r="E131" s="282">
        <v>132</v>
      </c>
      <c r="F131" s="282" t="s">
        <v>18</v>
      </c>
      <c r="G131" s="260" t="s">
        <v>29</v>
      </c>
      <c r="H131" s="260" t="s">
        <v>910</v>
      </c>
      <c r="I131" s="429">
        <v>2000000</v>
      </c>
      <c r="J131" s="403" t="s">
        <v>1275</v>
      </c>
      <c r="K131" s="173" t="s">
        <v>573</v>
      </c>
      <c r="L131" s="552" t="s">
        <v>1013</v>
      </c>
      <c r="M131" s="544" t="s">
        <v>1277</v>
      </c>
      <c r="N131" s="81">
        <v>400000</v>
      </c>
      <c r="O131" s="150" t="s">
        <v>1169</v>
      </c>
      <c r="P131" s="366">
        <v>553953.16</v>
      </c>
      <c r="Q131" s="150" t="s">
        <v>1330</v>
      </c>
      <c r="R131" s="60"/>
      <c r="S131" s="9"/>
      <c r="T131" s="60"/>
      <c r="U131" s="10"/>
      <c r="V131" s="505">
        <f>N131+P131+R131+T131</f>
        <v>953953.16</v>
      </c>
    </row>
    <row r="132" spans="1:215" ht="58.5" customHeight="1">
      <c r="A132" s="295" t="s">
        <v>904</v>
      </c>
      <c r="B132" s="15"/>
      <c r="C132" s="133" t="s">
        <v>1153</v>
      </c>
      <c r="D132" s="259" t="s">
        <v>1380</v>
      </c>
      <c r="E132" s="283">
        <v>132</v>
      </c>
      <c r="F132" s="283" t="s">
        <v>18</v>
      </c>
      <c r="G132" s="133" t="s">
        <v>34</v>
      </c>
      <c r="H132" s="133" t="s">
        <v>916</v>
      </c>
      <c r="I132" s="275">
        <v>1000000</v>
      </c>
      <c r="J132" s="73"/>
      <c r="K132" s="174" t="s">
        <v>571</v>
      </c>
      <c r="L132" s="553" t="s">
        <v>1151</v>
      </c>
      <c r="M132" s="546"/>
      <c r="N132" s="190">
        <v>200000</v>
      </c>
      <c r="O132" s="148" t="s">
        <v>1171</v>
      </c>
      <c r="P132" s="61"/>
      <c r="Q132" s="5"/>
      <c r="R132" s="61"/>
      <c r="S132" s="5"/>
      <c r="T132" s="61"/>
      <c r="U132" s="4"/>
      <c r="V132" s="506">
        <f>N132+P132+R132+T132</f>
        <v>200000</v>
      </c>
    </row>
    <row r="133" spans="1:215" ht="72.75" customHeight="1">
      <c r="A133" s="295" t="s">
        <v>905</v>
      </c>
      <c r="B133" s="15"/>
      <c r="C133" s="133" t="s">
        <v>1083</v>
      </c>
      <c r="D133" s="259" t="s">
        <v>324</v>
      </c>
      <c r="E133" s="283">
        <v>132</v>
      </c>
      <c r="F133" s="283" t="s">
        <v>5</v>
      </c>
      <c r="G133" s="133" t="s">
        <v>911</v>
      </c>
      <c r="H133" s="133" t="s">
        <v>912</v>
      </c>
      <c r="I133" s="275">
        <v>600000</v>
      </c>
      <c r="J133" s="73"/>
      <c r="K133" s="174" t="s">
        <v>571</v>
      </c>
      <c r="L133" s="553" t="s">
        <v>1091</v>
      </c>
      <c r="M133" s="546"/>
      <c r="N133" s="80">
        <v>120000</v>
      </c>
      <c r="O133" s="360" t="s">
        <v>1170</v>
      </c>
      <c r="P133" s="61"/>
      <c r="Q133" s="5"/>
      <c r="R133" s="61"/>
      <c r="S133" s="5"/>
      <c r="T133" s="61"/>
      <c r="U133" s="4"/>
      <c r="V133" s="506">
        <f>N133+P133+R133+T133</f>
        <v>120000</v>
      </c>
    </row>
    <row r="134" spans="1:215" ht="45" customHeight="1" thickBot="1">
      <c r="A134" s="296" t="s">
        <v>906</v>
      </c>
      <c r="B134" s="37"/>
      <c r="C134" s="264" t="s">
        <v>1154</v>
      </c>
      <c r="D134" s="265" t="s">
        <v>355</v>
      </c>
      <c r="E134" s="284">
        <v>132</v>
      </c>
      <c r="F134" s="284" t="s">
        <v>15</v>
      </c>
      <c r="G134" s="264" t="s">
        <v>913</v>
      </c>
      <c r="H134" s="264" t="s">
        <v>914</v>
      </c>
      <c r="I134" s="513">
        <v>1200000</v>
      </c>
      <c r="J134" s="74"/>
      <c r="K134" s="228" t="s">
        <v>571</v>
      </c>
      <c r="L134" s="554" t="s">
        <v>1103</v>
      </c>
      <c r="M134" s="548"/>
      <c r="N134" s="79">
        <v>240000</v>
      </c>
      <c r="O134" s="149" t="s">
        <v>1168</v>
      </c>
      <c r="P134" s="62"/>
      <c r="Q134" s="19"/>
      <c r="R134" s="62"/>
      <c r="S134" s="19"/>
      <c r="T134" s="62"/>
      <c r="U134" s="18"/>
      <c r="V134" s="507">
        <f>N134+P134+R134+T134</f>
        <v>240000</v>
      </c>
    </row>
    <row r="135" spans="1:215">
      <c r="C135" s="12"/>
      <c r="D135" s="172"/>
      <c r="I135" s="39"/>
      <c r="J135" s="40"/>
    </row>
    <row r="136" spans="1:215">
      <c r="C136" s="12"/>
      <c r="D136" s="172"/>
      <c r="G136" s="164"/>
      <c r="H136" s="218" t="s">
        <v>923</v>
      </c>
      <c r="I136" s="213">
        <f>SUM(I131:I135)</f>
        <v>4800000</v>
      </c>
      <c r="J136" s="236"/>
      <c r="N136" s="223">
        <f>SUM(N131:N135)</f>
        <v>960000</v>
      </c>
      <c r="O136" s="219"/>
      <c r="P136" s="223">
        <f>SUM(P131:P135)</f>
        <v>553953.16</v>
      </c>
      <c r="R136" s="223">
        <f>SUM(R131:R135)</f>
        <v>0</v>
      </c>
      <c r="T136" s="223">
        <f>SUM(T131:T135)</f>
        <v>0</v>
      </c>
    </row>
    <row r="137" spans="1:215" ht="15" customHeight="1" thickBot="1">
      <c r="C137" s="12"/>
      <c r="D137" s="172"/>
      <c r="I137" s="39"/>
      <c r="J137" s="196"/>
      <c r="V137" s="155"/>
    </row>
    <row r="138" spans="1:215" s="44" customFormat="1" ht="29.25" customHeight="1" thickBot="1">
      <c r="A138" s="1"/>
      <c r="B138" s="2"/>
      <c r="C138" s="12"/>
      <c r="D138" s="12"/>
      <c r="E138" s="2"/>
      <c r="F138" s="2"/>
      <c r="G138" s="70"/>
      <c r="H138" s="165" t="s">
        <v>695</v>
      </c>
      <c r="I138" s="43">
        <f>I136+I129+I85+I64+I60+I55+I40+I33+I27</f>
        <v>78643303.729999989</v>
      </c>
      <c r="J138" s="1"/>
      <c r="K138" s="1"/>
      <c r="L138" s="1"/>
      <c r="M138" s="1"/>
      <c r="N138" s="223">
        <f>N136+N129+N85+N64+N60+N55+N40+N33+N265+N27</f>
        <v>13310172.15</v>
      </c>
      <c r="O138" s="219"/>
      <c r="P138" s="223">
        <f>P136+P129+P85+P64+P60+P55+P40+P33+P265+P27</f>
        <v>941132.74</v>
      </c>
      <c r="Q138" s="1"/>
      <c r="R138" s="223">
        <f>R136+R129+R85+R64+R60+R55+R40+R33+R265+R27</f>
        <v>0</v>
      </c>
      <c r="S138" s="1"/>
      <c r="T138" s="223">
        <f>T136+T129+T85+T64+T60+T55+T40+T33+T265+T27</f>
        <v>0</v>
      </c>
      <c r="U138" s="1"/>
      <c r="V138" s="371">
        <f>N138+P138+R138+T138</f>
        <v>14251304.890000001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</row>
    <row r="147" spans="9:9">
      <c r="I147" s="245"/>
    </row>
    <row r="149" spans="9:9">
      <c r="I149" s="245"/>
    </row>
  </sheetData>
  <sheetProtection autoFilter="0"/>
  <protectedRanges>
    <protectedRange sqref="G9:H27 H33 H40 H55 H60 H64 H85 H129" name="Intervallo1"/>
    <protectedRange sqref="F9:F27" name="Intervallo1_2"/>
    <protectedRange sqref="D9:D27" name="Intervallo1_3"/>
    <protectedRange sqref="C29" name="Intervallo1_4"/>
    <protectedRange sqref="C30:C31" name="Intervallo1_5"/>
    <protectedRange sqref="G29:H29" name="Intervallo1_6"/>
    <protectedRange sqref="G30:H31" name="Intervallo1_7"/>
    <protectedRange sqref="D29" name="Intervallo1_8"/>
    <protectedRange sqref="D30:D31" name="Intervallo1_9"/>
    <protectedRange sqref="D35:D38" name="Intervallo1_11"/>
    <protectedRange sqref="G35:H38" name="Intervallo1_12"/>
    <protectedRange sqref="F35:F38" name="Intervallo1_13"/>
    <protectedRange sqref="C42:C53" name="Intervallo1_15"/>
    <protectedRange sqref="D42:D53" name="Intervallo1_16"/>
    <protectedRange sqref="G42:H53" name="Intervallo1_18"/>
    <protectedRange sqref="F42:F53" name="Intervallo1_20"/>
    <protectedRange sqref="C57:C60" name="Intervallo1_1"/>
    <protectedRange sqref="D57:D60" name="Intervallo1_10"/>
    <protectedRange sqref="G57:H59 G60" name="Intervallo1_14"/>
    <protectedRange sqref="F57:F60 F62" name="Intervallo1_17"/>
    <protectedRange sqref="C62" name="Intervallo1_19"/>
    <protectedRange sqref="D62" name="Intervallo1_22"/>
    <protectedRange sqref="G62:H62" name="Intervallo1_23"/>
    <protectedRange sqref="C66:C83" name="Intervallo1_24"/>
    <protectedRange sqref="G66:H83" name="Intervallo1_25"/>
    <protectedRange sqref="F66:F83" name="Intervallo1_26"/>
    <protectedRange sqref="D87:D111" name="Intervallo1_27"/>
    <protectedRange sqref="C87" name="Intervallo1_28"/>
    <protectedRange sqref="G87:H111" name="Intervallo1_29"/>
    <protectedRange sqref="F87:F111" name="Intervallo1_30"/>
    <protectedRange sqref="D131" name="Intervallo1_31"/>
    <protectedRange sqref="D132" name="Intervallo1_32"/>
    <protectedRange sqref="D133" name="Intervallo1_33"/>
    <protectedRange sqref="D134" name="Intervallo1_34"/>
    <protectedRange sqref="D127" name="Intervallo1_35"/>
    <protectedRange sqref="C131" name="Intervallo1_36"/>
    <protectedRange sqref="C132" name="Intervallo1_37"/>
    <protectedRange sqref="C133" name="Intervallo1_38"/>
    <protectedRange sqref="C134" name="Intervallo1_39"/>
    <protectedRange sqref="G131:H131" name="Intervallo1_41"/>
    <protectedRange sqref="G132:H132" name="Intervallo1_42"/>
    <protectedRange sqref="G133:H133" name="Intervallo1_43"/>
    <protectedRange sqref="G134:H134" name="Intervallo1_44"/>
    <protectedRange sqref="G127:H127" name="Intervallo1_45"/>
    <protectedRange sqref="F131" name="Intervallo1_46"/>
    <protectedRange sqref="F132" name="Intervallo1_47"/>
    <protectedRange sqref="F133" name="Intervallo1_48"/>
    <protectedRange sqref="F134" name="Intervallo1_49"/>
    <protectedRange sqref="F127" name="Intervallo1_50"/>
  </protectedRanges>
  <autoFilter ref="B8:V138"/>
  <dataConsolidate link="1"/>
  <mergeCells count="8">
    <mergeCell ref="L6:M7"/>
    <mergeCell ref="N6:U7"/>
    <mergeCell ref="V6:V7"/>
    <mergeCell ref="B2:I2"/>
    <mergeCell ref="B3:I3"/>
    <mergeCell ref="A4:I4"/>
    <mergeCell ref="A6:I7"/>
    <mergeCell ref="J6:K7"/>
  </mergeCells>
  <phoneticPr fontId="30" type="noConversion"/>
  <conditionalFormatting sqref="K9:K27 K127 K131:K134">
    <cfRule type="cellIs" dxfId="81" priority="260" operator="equal">
      <formula>"0_Non Avviato"</formula>
    </cfRule>
  </conditionalFormatting>
  <conditionalFormatting sqref="K9:K27">
    <cfRule type="cellIs" dxfId="80" priority="351" operator="equal">
      <formula>"R_Rinunce/Revoche"</formula>
    </cfRule>
    <cfRule type="cellIs" dxfId="79" priority="352" operator="equal">
      <formula>"4_Avviata la gara per affidamento lavori"</formula>
    </cfRule>
    <cfRule type="cellIs" dxfId="78" priority="353" operator="equal">
      <formula>"6_Lavori conclusi"</formula>
    </cfRule>
    <cfRule type="cellIs" dxfId="77" priority="354" operator="equal">
      <formula>"5_Lavori in esecuzione (in cantiere)"</formula>
    </cfRule>
    <cfRule type="cellIs" dxfId="76" priority="355" operator="equal">
      <formula>"4_Avviata la gara per affidamento lavori"</formula>
    </cfRule>
    <cfRule type="cellIs" dxfId="75" priority="356" operator="equal">
      <formula>"3_completato il progetto esecutivo"</formula>
    </cfRule>
    <cfRule type="cellIs" dxfId="74" priority="357" operator="equal">
      <formula>"2_Affidato l'incarico di progettazione"</formula>
    </cfRule>
    <cfRule type="cellIs" dxfId="73" priority="358" operator="equal">
      <formula>"1_Avviata la procedura di gara per la progettazione"</formula>
    </cfRule>
    <cfRule type="cellIs" dxfId="72" priority="359" operator="equal">
      <formula>"0_Non Avviato"</formula>
    </cfRule>
  </conditionalFormatting>
  <conditionalFormatting sqref="K29:K31">
    <cfRule type="cellIs" dxfId="71" priority="239" operator="equal">
      <formula>"0_Non Avviato"</formula>
    </cfRule>
    <cfRule type="cellIs" dxfId="70" priority="240" operator="equal">
      <formula>"R_Rinunce/Revoche"</formula>
    </cfRule>
    <cfRule type="cellIs" dxfId="69" priority="241" operator="equal">
      <formula>"4_Avviata la gara per affidamento lavori"</formula>
    </cfRule>
    <cfRule type="cellIs" dxfId="68" priority="242" operator="equal">
      <formula>"6_Lavori conclusi"</formula>
    </cfRule>
    <cfRule type="cellIs" dxfId="67" priority="243" operator="equal">
      <formula>"5_Lavori in esecuzione (in cantiere)"</formula>
    </cfRule>
    <cfRule type="cellIs" dxfId="66" priority="244" operator="equal">
      <formula>"4_Avviata la gara per affidamento lavori"</formula>
    </cfRule>
    <cfRule type="cellIs" dxfId="65" priority="245" operator="equal">
      <formula>"3_completato il progetto esecutivo"</formula>
    </cfRule>
    <cfRule type="cellIs" dxfId="64" priority="246" operator="equal">
      <formula>"2_Affidato l'incarico di progettazione"</formula>
    </cfRule>
    <cfRule type="cellIs" dxfId="63" priority="247" operator="equal">
      <formula>"1_Avviata la procedura di gara per la progettazione"</formula>
    </cfRule>
    <cfRule type="cellIs" dxfId="62" priority="248" operator="equal">
      <formula>"0_Non Avviato"</formula>
    </cfRule>
  </conditionalFormatting>
  <conditionalFormatting sqref="K35:K38">
    <cfRule type="cellIs" dxfId="61" priority="221" operator="equal">
      <formula>"0_Non Avviato"</formula>
    </cfRule>
    <cfRule type="cellIs" dxfId="60" priority="222" operator="equal">
      <formula>"R_Rinunce/Revoche"</formula>
    </cfRule>
    <cfRule type="cellIs" dxfId="59" priority="223" operator="equal">
      <formula>"4_Avviata la gara per affidamento lavori"</formula>
    </cfRule>
    <cfRule type="cellIs" dxfId="58" priority="224" operator="equal">
      <formula>"6_Lavori conclusi"</formula>
    </cfRule>
    <cfRule type="cellIs" dxfId="57" priority="225" operator="equal">
      <formula>"5_Lavori in esecuzione (in cantiere)"</formula>
    </cfRule>
    <cfRule type="cellIs" dxfId="56" priority="226" operator="equal">
      <formula>"4_Avviata la gara per affidamento lavori"</formula>
    </cfRule>
    <cfRule type="cellIs" dxfId="55" priority="227" operator="equal">
      <formula>"3_completato il progetto esecutivo"</formula>
    </cfRule>
    <cfRule type="cellIs" dxfId="54" priority="228" operator="equal">
      <formula>"2_Affidato l'incarico di progettazione"</formula>
    </cfRule>
    <cfRule type="cellIs" dxfId="53" priority="229" operator="equal">
      <formula>"1_Avviata la procedura di gara per la progettazione"</formula>
    </cfRule>
    <cfRule type="cellIs" dxfId="52" priority="230" operator="equal">
      <formula>"0_Non Avviato"</formula>
    </cfRule>
  </conditionalFormatting>
  <conditionalFormatting sqref="K42:K53">
    <cfRule type="cellIs" dxfId="51" priority="203" operator="equal">
      <formula>"0_Non Avviato"</formula>
    </cfRule>
    <cfRule type="cellIs" dxfId="50" priority="204" operator="equal">
      <formula>"R_Rinunce/Revoche"</formula>
    </cfRule>
    <cfRule type="cellIs" dxfId="49" priority="205" operator="equal">
      <formula>"4_Avviata la gara per affidamento lavori"</formula>
    </cfRule>
    <cfRule type="cellIs" dxfId="48" priority="206" operator="equal">
      <formula>"6_Lavori conclusi"</formula>
    </cfRule>
    <cfRule type="cellIs" dxfId="47" priority="207" operator="equal">
      <formula>"5_Lavori in esecuzione (in cantiere)"</formula>
    </cfRule>
    <cfRule type="cellIs" dxfId="46" priority="208" operator="equal">
      <formula>"4_Avviata la gara per affidamento lavori"</formula>
    </cfRule>
    <cfRule type="cellIs" dxfId="45" priority="209" operator="equal">
      <formula>"3_completato il progetto esecutivo"</formula>
    </cfRule>
    <cfRule type="cellIs" dxfId="44" priority="210" operator="equal">
      <formula>"2_Affidato l'incarico di progettazione"</formula>
    </cfRule>
    <cfRule type="cellIs" dxfId="43" priority="211" operator="equal">
      <formula>"1_Avviata la procedura di gara per la progettazione"</formula>
    </cfRule>
    <cfRule type="cellIs" dxfId="42" priority="212" operator="equal">
      <formula>"0_Non Avviato"</formula>
    </cfRule>
  </conditionalFormatting>
  <conditionalFormatting sqref="K57:K60">
    <cfRule type="cellIs" dxfId="41" priority="185" operator="equal">
      <formula>"0_Non Avviato"</formula>
    </cfRule>
    <cfRule type="cellIs" dxfId="40" priority="186" operator="equal">
      <formula>"R_Rinunce/Revoche"</formula>
    </cfRule>
    <cfRule type="cellIs" dxfId="39" priority="187" operator="equal">
      <formula>"4_Avviata la gara per affidamento lavori"</formula>
    </cfRule>
    <cfRule type="cellIs" dxfId="38" priority="188" operator="equal">
      <formula>"6_Lavori conclusi"</formula>
    </cfRule>
    <cfRule type="cellIs" dxfId="37" priority="189" operator="equal">
      <formula>"5_Lavori in esecuzione (in cantiere)"</formula>
    </cfRule>
    <cfRule type="cellIs" dxfId="36" priority="190" operator="equal">
      <formula>"4_Avviata la gara per affidamento lavori"</formula>
    </cfRule>
    <cfRule type="cellIs" dxfId="35" priority="191" operator="equal">
      <formula>"3_completato il progetto esecutivo"</formula>
    </cfRule>
    <cfRule type="cellIs" dxfId="34" priority="192" operator="equal">
      <formula>"2_Affidato l'incarico di progettazione"</formula>
    </cfRule>
    <cfRule type="cellIs" dxfId="33" priority="193" operator="equal">
      <formula>"1_Avviata la procedura di gara per la progettazione"</formula>
    </cfRule>
    <cfRule type="cellIs" dxfId="32" priority="194" operator="equal">
      <formula>"0_Non Avviato"</formula>
    </cfRule>
  </conditionalFormatting>
  <conditionalFormatting sqref="K62">
    <cfRule type="cellIs" dxfId="31" priority="167" operator="equal">
      <formula>"0_Non Avviato"</formula>
    </cfRule>
    <cfRule type="cellIs" dxfId="30" priority="168" operator="equal">
      <formula>"R_Rinunce/Revoche"</formula>
    </cfRule>
    <cfRule type="cellIs" dxfId="29" priority="169" operator="equal">
      <formula>"4_Avviata la gara per affidamento lavori"</formula>
    </cfRule>
    <cfRule type="cellIs" dxfId="28" priority="170" operator="equal">
      <formula>"6_Lavori conclusi"</formula>
    </cfRule>
    <cfRule type="cellIs" dxfId="27" priority="171" operator="equal">
      <formula>"5_Lavori in esecuzione (in cantiere)"</formula>
    </cfRule>
    <cfRule type="cellIs" dxfId="26" priority="172" operator="equal">
      <formula>"4_Avviata la gara per affidamento lavori"</formula>
    </cfRule>
    <cfRule type="cellIs" dxfId="25" priority="173" operator="equal">
      <formula>"3_completato il progetto esecutivo"</formula>
    </cfRule>
    <cfRule type="cellIs" dxfId="24" priority="174" operator="equal">
      <formula>"2_Affidato l'incarico di progettazione"</formula>
    </cfRule>
    <cfRule type="cellIs" dxfId="23" priority="175" operator="equal">
      <formula>"1_Avviata la procedura di gara per la progettazione"</formula>
    </cfRule>
    <cfRule type="cellIs" dxfId="22" priority="176" operator="equal">
      <formula>"0_Non Avviato"</formula>
    </cfRule>
  </conditionalFormatting>
  <conditionalFormatting sqref="K66:K83">
    <cfRule type="cellIs" dxfId="21" priority="13" operator="equal">
      <formula>"0_Non Avviato"</formula>
    </cfRule>
    <cfRule type="cellIs" dxfId="20" priority="14" operator="equal">
      <formula>"R_Rinunce/Revoche"</formula>
    </cfRule>
    <cfRule type="cellIs" dxfId="19" priority="15" operator="equal">
      <formula>"4_Avviata la gara per affidamento lavori"</formula>
    </cfRule>
    <cfRule type="cellIs" dxfId="18" priority="16" operator="equal">
      <formula>"6_Lavori conclusi"</formula>
    </cfRule>
    <cfRule type="cellIs" dxfId="17" priority="17" operator="equal">
      <formula>"5_Lavori in esecuzione (in cantiere)"</formula>
    </cfRule>
    <cfRule type="cellIs" dxfId="16" priority="18" operator="equal">
      <formula>"4_Avviata la gara per affidamento lavori"</formula>
    </cfRule>
    <cfRule type="cellIs" dxfId="15" priority="19" operator="equal">
      <formula>"3_completato il progetto esecutivo"</formula>
    </cfRule>
    <cfRule type="cellIs" dxfId="14" priority="20" operator="equal">
      <formula>"2_Affidato l'incarico di progettazione"</formula>
    </cfRule>
    <cfRule type="cellIs" dxfId="13" priority="21" operator="equal">
      <formula>"1_Avviata la procedura di gara per la progettazione"</formula>
    </cfRule>
    <cfRule type="cellIs" dxfId="12" priority="22" operator="equal">
      <formula>"0_Non Avviato"</formula>
    </cfRule>
  </conditionalFormatting>
  <conditionalFormatting sqref="K87">
    <cfRule type="cellIs" dxfId="11" priority="113" operator="equal">
      <formula>"0_Non Avviato"</formula>
    </cfRule>
  </conditionalFormatting>
  <conditionalFormatting sqref="K87:K125">
    <cfRule type="cellIs" dxfId="10" priority="122" operator="equal">
      <formula>"0_Non Avviato"</formula>
    </cfRule>
  </conditionalFormatting>
  <conditionalFormatting sqref="K87:K134">
    <cfRule type="cellIs" dxfId="9" priority="46" operator="equal">
      <formula>"R_Rinunce/Revoche"</formula>
    </cfRule>
    <cfRule type="cellIs" dxfId="8" priority="47" operator="equal">
      <formula>"4_Avviata la gara per affidamento lavori"</formula>
    </cfRule>
    <cfRule type="cellIs" dxfId="7" priority="48" operator="equal">
      <formula>"6_Lavori conclusi"</formula>
    </cfRule>
    <cfRule type="cellIs" dxfId="6" priority="49" operator="equal">
      <formula>"5_Lavori in esecuzione (in cantiere)"</formula>
    </cfRule>
    <cfRule type="cellIs" dxfId="5" priority="50" operator="equal">
      <formula>"4_Avviata la gara per affidamento lavori"</formula>
    </cfRule>
    <cfRule type="cellIs" dxfId="4" priority="51" operator="equal">
      <formula>"3_completato il progetto esecutivo"</formula>
    </cfRule>
    <cfRule type="cellIs" dxfId="3" priority="52" operator="equal">
      <formula>"2_Affidato l'incarico di progettazione"</formula>
    </cfRule>
    <cfRule type="cellIs" dxfId="2" priority="53" operator="equal">
      <formula>"1_Avviata la procedura di gara per la progettazione"</formula>
    </cfRule>
  </conditionalFormatting>
  <conditionalFormatting sqref="K126">
    <cfRule type="cellIs" dxfId="1" priority="54" operator="equal">
      <formula>"0_Non Avviato"</formula>
    </cfRule>
  </conditionalFormatting>
  <conditionalFormatting sqref="K127:K134">
    <cfRule type="cellIs" dxfId="0" priority="350" operator="equal">
      <formula>"0_Non Avviato"</formula>
    </cfRule>
  </conditionalFormatting>
  <dataValidations count="1">
    <dataValidation type="list" allowBlank="1" showInputMessage="1" showErrorMessage="1" sqref="K9:K27 K29:K31 K35:K38 K57:K60 K62 K42:K53 K87:K134 K66:K83">
      <formula1>"0_Non Avviato,1_Avviata la procedura di gara per la progettazione,2_Affidato l'incarico di progettazione,3_completato il progetto esecutivo,4_Avviata la gara per affidamento lavori,5_Lavori in esecuzione (in cantiere),6_Lavori conclusi,R_Rinunce/Revoche"</formula1>
    </dataValidation>
  </dataValidations>
  <printOptions horizontalCentered="1" verticalCentered="1"/>
  <pageMargins left="7.874015748031496E-2" right="7.874015748031496E-2" top="0.47244094488188981" bottom="7.874015748031496E-2" header="0.31496062992125984" footer="0.31496062992125984"/>
  <pageSetup paperSize="8" scale="52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Elenco Ord. 23 e 32</vt:lpstr>
      <vt:lpstr>Elenco Ord. 38 e 105</vt:lpstr>
      <vt:lpstr>Elenco Ord. 132</vt:lpstr>
      <vt:lpstr>'Elenco Ord. 132'!Area_stampa</vt:lpstr>
      <vt:lpstr>'Elenco Ord. 23 e 32'!Area_stampa</vt:lpstr>
      <vt:lpstr>'Elenco Ord. 38 e 105'!Area_stampa</vt:lpstr>
      <vt:lpstr>'Elenco Ord. 132'!Titoli_stampa</vt:lpstr>
      <vt:lpstr>'Elenco Ord. 23 e 32'!Titoli_stampa</vt:lpstr>
      <vt:lpstr>'Elenco Ord. 38 e 105'!Titoli_stampa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Spadoni</dc:creator>
  <cp:lastModifiedBy>Chiara Conte</cp:lastModifiedBy>
  <cp:lastPrinted>2024-10-24T07:23:09Z</cp:lastPrinted>
  <dcterms:created xsi:type="dcterms:W3CDTF">2020-12-30T08:38:34Z</dcterms:created>
  <dcterms:modified xsi:type="dcterms:W3CDTF">2025-01-20T10:48:56Z</dcterms:modified>
</cp:coreProperties>
</file>